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/>
  <mc:AlternateContent xmlns:mc="http://schemas.openxmlformats.org/markup-compatibility/2006">
    <mc:Choice Requires="x15">
      <x15ac:absPath xmlns:x15ac="http://schemas.microsoft.com/office/spreadsheetml/2010/11/ac" url="C:\Users\rrobe\Downloads\"/>
    </mc:Choice>
  </mc:AlternateContent>
  <xr:revisionPtr revIDLastSave="0" documentId="13_ncr:1_{022A18CD-B98E-4C1F-82EB-28E641E7E10C}" xr6:coauthVersionLast="47" xr6:coauthVersionMax="47" xr10:uidLastSave="{00000000-0000-0000-0000-000000000000}"/>
  <bookViews>
    <workbookView xWindow="-120" yWindow="-120" windowWidth="29040" windowHeight="15990" xr2:uid="{00000000-000D-0000-FFFF-FFFF00000000}"/>
  </bookViews>
  <sheets>
    <sheet name="Spis" sheetId="29" r:id="rId1"/>
    <sheet name="Spr" sheetId="48" r:id="rId2"/>
    <sheet name="0" sheetId="1" r:id="rId3"/>
    <sheet name="Obl" sheetId="8" r:id="rId4"/>
    <sheet name="Wykr" sheetId="12" r:id="rId5"/>
    <sheet name="Nowy" sheetId="28" r:id="rId6"/>
    <sheet name="Uniw" sheetId="13" r:id="rId7"/>
    <sheet name="Solver" sheetId="16" r:id="rId8"/>
    <sheet name="Iter" sheetId="41" r:id="rId9"/>
    <sheet name="T1" sheetId="18" r:id="rId10"/>
    <sheet name="Jeżeli-T" sheetId="21" r:id="rId11"/>
    <sheet name="T2" sheetId="22" r:id="rId12"/>
    <sheet name="Układ" sheetId="25" r:id="rId13"/>
    <sheet name="Częstość" sheetId="26" r:id="rId14"/>
    <sheet name="T3" sheetId="30" r:id="rId15"/>
    <sheet name="Baza" sheetId="32" r:id="rId16"/>
    <sheet name="FZ-T" sheetId="33" r:id="rId17"/>
    <sheet name="FZ-F" sheetId="31" r:id="rId18"/>
    <sheet name="FBD" sheetId="34" r:id="rId19"/>
    <sheet name="PL" sheetId="35" r:id="rId20"/>
    <sheet name="Trend" sheetId="27" r:id="rId21"/>
    <sheet name="Wyszukaj" sheetId="38" r:id="rId22"/>
    <sheet name="Tekst" sheetId="39" r:id="rId23"/>
    <sheet name="Data" sheetId="37" r:id="rId24"/>
    <sheet name="Czas" sheetId="36" r:id="rId25"/>
    <sheet name="Fin" sheetId="47" r:id="rId26"/>
    <sheet name="LiSu" sheetId="49" r:id="rId27"/>
    <sheet name="Stat" sheetId="40" r:id="rId28"/>
  </sheets>
  <definedNames>
    <definedName name="_xlnm.Criteria" localSheetId="17">'FZ-F'!$B$31:$B$32</definedName>
    <definedName name="_xlnm.Criteria" localSheetId="16">'FZ-T'!$J$97:$N$99</definedName>
    <definedName name="solver_adj" localSheetId="19" hidden="1">PL!$J$139:$J$140</definedName>
    <definedName name="solver_adj" localSheetId="7" hidden="1">Solver!$G$30</definedName>
    <definedName name="solver_cvg" localSheetId="19" hidden="1">0.0001</definedName>
    <definedName name="solver_cvg" localSheetId="7" hidden="1">0.0001</definedName>
    <definedName name="solver_drv" localSheetId="19" hidden="1">2</definedName>
    <definedName name="solver_drv" localSheetId="7" hidden="1">2</definedName>
    <definedName name="solver_eng" localSheetId="19" hidden="1">2</definedName>
    <definedName name="solver_eng" localSheetId="7" hidden="1">1</definedName>
    <definedName name="solver_est" localSheetId="19" hidden="1">1</definedName>
    <definedName name="solver_est" localSheetId="7" hidden="1">1</definedName>
    <definedName name="solver_itr" localSheetId="19" hidden="1">2147483647</definedName>
    <definedName name="solver_itr" localSheetId="7" hidden="1">2147483647</definedName>
    <definedName name="solver_lhs1" localSheetId="19" hidden="1">PL!$L$137:$N$137</definedName>
    <definedName name="solver_mip" localSheetId="19" hidden="1">2147483647</definedName>
    <definedName name="solver_mip" localSheetId="7" hidden="1">2147483647</definedName>
    <definedName name="solver_mni" localSheetId="19" hidden="1">30</definedName>
    <definedName name="solver_mni" localSheetId="7" hidden="1">30</definedName>
    <definedName name="solver_mrt" localSheetId="19" hidden="1">0.075</definedName>
    <definedName name="solver_mrt" localSheetId="7" hidden="1">0.075</definedName>
    <definedName name="solver_msl" localSheetId="19" hidden="1">2</definedName>
    <definedName name="solver_msl" localSheetId="7" hidden="1">2</definedName>
    <definedName name="solver_neg" localSheetId="19" hidden="1">1</definedName>
    <definedName name="solver_neg" localSheetId="7" hidden="1">2</definedName>
    <definedName name="solver_nod" localSheetId="19" hidden="1">2147483647</definedName>
    <definedName name="solver_nod" localSheetId="7" hidden="1">2147483647</definedName>
    <definedName name="solver_num" localSheetId="19" hidden="1">1</definedName>
    <definedName name="solver_num" localSheetId="7" hidden="1">0</definedName>
    <definedName name="solver_nwt" localSheetId="19" hidden="1">1</definedName>
    <definedName name="solver_nwt" localSheetId="7" hidden="1">1</definedName>
    <definedName name="solver_opt" localSheetId="19" hidden="1">PL!$K$137</definedName>
    <definedName name="solver_opt" localSheetId="7" hidden="1">Solver!$H$30</definedName>
    <definedName name="solver_pre" localSheetId="19" hidden="1">0.000001</definedName>
    <definedName name="solver_pre" localSheetId="7" hidden="1">0.000001</definedName>
    <definedName name="solver_rbv" localSheetId="19" hidden="1">2</definedName>
    <definedName name="solver_rbv" localSheetId="7" hidden="1">2</definedName>
    <definedName name="solver_rel1" localSheetId="19" hidden="1">1</definedName>
    <definedName name="solver_rhs1" localSheetId="19" hidden="1">PL!$L$135:$N$135</definedName>
    <definedName name="solver_rlx" localSheetId="19" hidden="1">2</definedName>
    <definedName name="solver_rlx" localSheetId="7" hidden="1">2</definedName>
    <definedName name="solver_rsd" localSheetId="19" hidden="1">0</definedName>
    <definedName name="solver_rsd" localSheetId="7" hidden="1">0</definedName>
    <definedName name="solver_scl" localSheetId="19" hidden="1">2</definedName>
    <definedName name="solver_scl" localSheetId="7" hidden="1">2</definedName>
    <definedName name="solver_sho" localSheetId="19" hidden="1">2</definedName>
    <definedName name="solver_sho" localSheetId="7" hidden="1">2</definedName>
    <definedName name="solver_ssz" localSheetId="19" hidden="1">100</definedName>
    <definedName name="solver_ssz" localSheetId="7" hidden="1">100</definedName>
    <definedName name="solver_tim" localSheetId="19" hidden="1">2147483647</definedName>
    <definedName name="solver_tim" localSheetId="7" hidden="1">2147483647</definedName>
    <definedName name="solver_tol" localSheetId="19" hidden="1">0.01</definedName>
    <definedName name="solver_tol" localSheetId="7" hidden="1">0.01</definedName>
    <definedName name="solver_typ" localSheetId="19" hidden="1">1</definedName>
    <definedName name="solver_typ" localSheetId="7" hidden="1">1</definedName>
    <definedName name="solver_val" localSheetId="19" hidden="1">0</definedName>
    <definedName name="solver_val" localSheetId="7" hidden="1">0</definedName>
    <definedName name="solver_ver" localSheetId="19" hidden="1">3</definedName>
    <definedName name="solver_ver" localSheetId="7" hidden="1">3</definedName>
    <definedName name="_xlnm.Extract" localSheetId="17">'FZ-F'!$L$36:$P$36</definedName>
    <definedName name="_xlnm.Extract" localSheetId="16">'FZ-T'!$J$102:$N$102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2" i="29" l="1"/>
  <c r="C31" i="29"/>
  <c r="C30" i="29"/>
  <c r="B31" i="29"/>
  <c r="B30" i="29"/>
  <c r="G94" i="16"/>
  <c r="G95" i="16" s="1"/>
  <c r="G96" i="16" s="1"/>
  <c r="B32" i="29"/>
  <c r="K105" i="47"/>
  <c r="K106" i="47" s="1"/>
  <c r="K107" i="47" s="1"/>
  <c r="K108" i="47" s="1"/>
  <c r="K109" i="47" s="1"/>
  <c r="K110" i="47" s="1"/>
  <c r="K111" i="47" s="1"/>
  <c r="K112" i="47" s="1"/>
  <c r="K113" i="47" s="1"/>
  <c r="K114" i="47" s="1"/>
  <c r="K115" i="47" s="1"/>
  <c r="K116" i="47" s="1"/>
  <c r="K117" i="47" s="1"/>
  <c r="K118" i="47" s="1"/>
  <c r="K119" i="47" s="1"/>
  <c r="K120" i="47" s="1"/>
  <c r="K121" i="47" s="1"/>
  <c r="K122" i="47" s="1"/>
  <c r="K123" i="47" s="1"/>
  <c r="K124" i="47" s="1"/>
  <c r="K125" i="47" s="1"/>
  <c r="K126" i="47" s="1"/>
  <c r="K127" i="47" s="1"/>
  <c r="K128" i="47" s="1"/>
  <c r="K129" i="47" s="1"/>
  <c r="K130" i="47" s="1"/>
  <c r="K131" i="47" s="1"/>
  <c r="K132" i="47" s="1"/>
  <c r="K133" i="47" s="1"/>
  <c r="K134" i="47" s="1"/>
  <c r="K135" i="47" s="1"/>
  <c r="K136" i="47" s="1"/>
  <c r="K137" i="47" s="1"/>
  <c r="K138" i="47" s="1"/>
  <c r="K139" i="47" s="1"/>
  <c r="K140" i="47" s="1"/>
  <c r="K141" i="47" s="1"/>
  <c r="K142" i="47" s="1"/>
  <c r="K143" i="47" s="1"/>
  <c r="K144" i="47" s="1"/>
  <c r="K145" i="47" s="1"/>
  <c r="K146" i="47" s="1"/>
  <c r="K147" i="47" s="1"/>
  <c r="K148" i="47" s="1"/>
  <c r="K149" i="47" s="1"/>
  <c r="K150" i="47" s="1"/>
  <c r="K151" i="47" s="1"/>
  <c r="K152" i="47" s="1"/>
  <c r="K153" i="47" s="1"/>
  <c r="K154" i="47" s="1"/>
  <c r="K155" i="47" s="1"/>
  <c r="K156" i="47" s="1"/>
  <c r="K157" i="47" s="1"/>
  <c r="K158" i="47" s="1"/>
  <c r="K159" i="47" s="1"/>
  <c r="K160" i="47" s="1"/>
  <c r="K161" i="47" s="1"/>
  <c r="K162" i="47" s="1"/>
  <c r="K163" i="47" s="1"/>
  <c r="K164" i="47" s="1"/>
  <c r="K165" i="47" s="1"/>
  <c r="K166" i="47" s="1"/>
  <c r="K167" i="47" s="1"/>
  <c r="K168" i="47" s="1"/>
  <c r="K169" i="47" s="1"/>
  <c r="K170" i="47" s="1"/>
  <c r="K171" i="47" s="1"/>
  <c r="K172" i="47" s="1"/>
  <c r="K173" i="47" s="1"/>
  <c r="K174" i="47" s="1"/>
  <c r="K175" i="47" s="1"/>
  <c r="K176" i="47" s="1"/>
  <c r="K177" i="47" s="1"/>
  <c r="K178" i="47" s="1"/>
  <c r="K179" i="47" s="1"/>
  <c r="K180" i="47" s="1"/>
  <c r="K181" i="47" s="1"/>
  <c r="K182" i="47" s="1"/>
  <c r="K183" i="47" s="1"/>
  <c r="K184" i="47" s="1"/>
  <c r="K185" i="47" s="1"/>
  <c r="K186" i="47" s="1"/>
  <c r="K187" i="47" s="1"/>
  <c r="K188" i="47" s="1"/>
  <c r="K189" i="47" s="1"/>
  <c r="K190" i="47" s="1"/>
  <c r="K191" i="47" s="1"/>
  <c r="K192" i="47" s="1"/>
  <c r="K193" i="47" s="1"/>
  <c r="K194" i="47" s="1"/>
  <c r="K195" i="47" s="1"/>
  <c r="K196" i="47" s="1"/>
  <c r="K197" i="47" s="1"/>
  <c r="K198" i="47" s="1"/>
  <c r="K199" i="47" s="1"/>
  <c r="K200" i="47" s="1"/>
  <c r="K201" i="47" s="1"/>
  <c r="K202" i="47" s="1"/>
  <c r="K203" i="47" s="1"/>
  <c r="K204" i="47" s="1"/>
  <c r="K205" i="47" s="1"/>
  <c r="K206" i="47" s="1"/>
  <c r="K207" i="47" s="1"/>
  <c r="K208" i="47" s="1"/>
  <c r="K209" i="47" s="1"/>
  <c r="K210" i="47" s="1"/>
  <c r="K211" i="47" s="1"/>
  <c r="K212" i="47" s="1"/>
  <c r="K213" i="47" s="1"/>
  <c r="K214" i="47" s="1"/>
  <c r="K215" i="47" s="1"/>
  <c r="K216" i="47" s="1"/>
  <c r="K217" i="47" s="1"/>
  <c r="K218" i="47" s="1"/>
  <c r="K219" i="47" s="1"/>
  <c r="K220" i="47" s="1"/>
  <c r="K221" i="47" s="1"/>
  <c r="K222" i="47" s="1"/>
  <c r="K223" i="47" s="1"/>
  <c r="L103" i="47" s="1"/>
  <c r="K104" i="47"/>
  <c r="E111" i="47"/>
  <c r="B105" i="47"/>
  <c r="B106" i="47" s="1"/>
  <c r="B107" i="47" s="1"/>
  <c r="B108" i="47" s="1"/>
  <c r="B109" i="47" s="1"/>
  <c r="B110" i="47" s="1"/>
  <c r="B111" i="47" s="1"/>
  <c r="B112" i="47" s="1"/>
  <c r="B113" i="47" s="1"/>
  <c r="B114" i="47" s="1"/>
  <c r="B115" i="47" s="1"/>
  <c r="B116" i="47" s="1"/>
  <c r="B117" i="47" s="1"/>
  <c r="B118" i="47" s="1"/>
  <c r="B119" i="47" s="1"/>
  <c r="B120" i="47" s="1"/>
  <c r="B121" i="47" s="1"/>
  <c r="B122" i="47" s="1"/>
  <c r="B123" i="47" s="1"/>
  <c r="B124" i="47" s="1"/>
  <c r="B125" i="47" s="1"/>
  <c r="B126" i="47" s="1"/>
  <c r="B127" i="47" s="1"/>
  <c r="B128" i="47" s="1"/>
  <c r="B129" i="47" s="1"/>
  <c r="B130" i="47" s="1"/>
  <c r="B131" i="47" s="1"/>
  <c r="B132" i="47" s="1"/>
  <c r="B133" i="47" s="1"/>
  <c r="B134" i="47" s="1"/>
  <c r="B135" i="47" s="1"/>
  <c r="B136" i="47" s="1"/>
  <c r="B137" i="47" s="1"/>
  <c r="B138" i="47" s="1"/>
  <c r="B139" i="47" s="1"/>
  <c r="B140" i="47" s="1"/>
  <c r="B141" i="47" s="1"/>
  <c r="B142" i="47" s="1"/>
  <c r="B143" i="47" s="1"/>
  <c r="B144" i="47" s="1"/>
  <c r="B145" i="47" s="1"/>
  <c r="B146" i="47" s="1"/>
  <c r="B147" i="47" s="1"/>
  <c r="B148" i="47" s="1"/>
  <c r="B149" i="47" s="1"/>
  <c r="B150" i="47" s="1"/>
  <c r="B151" i="47" s="1"/>
  <c r="B152" i="47" s="1"/>
  <c r="B153" i="47" s="1"/>
  <c r="B154" i="47" s="1"/>
  <c r="B155" i="47" s="1"/>
  <c r="B156" i="47" s="1"/>
  <c r="B157" i="47" s="1"/>
  <c r="B158" i="47" s="1"/>
  <c r="B159" i="47" s="1"/>
  <c r="B160" i="47" s="1"/>
  <c r="B161" i="47" s="1"/>
  <c r="B162" i="47" s="1"/>
  <c r="B163" i="47" s="1"/>
  <c r="C103" i="47" s="1"/>
  <c r="B104" i="47"/>
  <c r="E72" i="41" l="1"/>
  <c r="D38" i="35"/>
  <c r="B38" i="35"/>
  <c r="D37" i="35"/>
  <c r="B37" i="35"/>
  <c r="D36" i="35"/>
  <c r="B36" i="35"/>
  <c r="D35" i="35"/>
  <c r="B35" i="35"/>
  <c r="D34" i="35"/>
  <c r="B34" i="35"/>
  <c r="D33" i="35"/>
  <c r="B33" i="35"/>
  <c r="D32" i="35"/>
  <c r="B32" i="35"/>
  <c r="D31" i="35"/>
  <c r="B31" i="35"/>
  <c r="D30" i="35"/>
  <c r="B30" i="35"/>
  <c r="D29" i="35"/>
  <c r="B29" i="35"/>
  <c r="D28" i="35"/>
  <c r="B28" i="35"/>
  <c r="D27" i="35"/>
  <c r="B27" i="35"/>
  <c r="D26" i="35"/>
  <c r="B26" i="35"/>
  <c r="D25" i="35"/>
  <c r="B25" i="35"/>
  <c r="D24" i="35"/>
  <c r="B24" i="35"/>
  <c r="D23" i="35"/>
  <c r="B23" i="35"/>
  <c r="D22" i="35"/>
  <c r="B22" i="35"/>
  <c r="D21" i="35"/>
  <c r="B21" i="35"/>
  <c r="D20" i="35"/>
  <c r="B20" i="35"/>
  <c r="D19" i="35"/>
  <c r="B19" i="35"/>
  <c r="D18" i="35"/>
  <c r="B18" i="35"/>
</calcChain>
</file>

<file path=xl/sharedStrings.xml><?xml version="1.0" encoding="utf-8"?>
<sst xmlns="http://schemas.openxmlformats.org/spreadsheetml/2006/main" count="1292" uniqueCount="1011">
  <si>
    <t>Historia arkuszy</t>
  </si>
  <si>
    <t>http://en.wikipedia.org/wiki/Spreadsheet</t>
  </si>
  <si>
    <t>VisiCalc, 1979, Apple</t>
  </si>
  <si>
    <t>SuperCalc 1980</t>
  </si>
  <si>
    <t>Lotus 1-2-3, 1982</t>
  </si>
  <si>
    <t>Quattro Pro (Borland)</t>
  </si>
  <si>
    <t>Multiplan (MS) 1982</t>
  </si>
  <si>
    <t>Excel for Mac, 1985</t>
  </si>
  <si>
    <t>Okno programu</t>
  </si>
  <si>
    <t xml:space="preserve">Podstawowe elementy ekranu Excel'a to: </t>
  </si>
  <si>
    <t xml:space="preserve"># pole nazwy (informacyjne) zawierające nazwę komórki </t>
  </si>
  <si>
    <t xml:space="preserve">   (najczęściej jest to jej adres)</t>
  </si>
  <si>
    <t># pasek formuły (pole edycji) umożliwia edycję zawartości komórki</t>
  </si>
  <si>
    <t xml:space="preserve"># pasek stanu - w lewej części sa podpowiedzi, </t>
  </si>
  <si>
    <t xml:space="preserve">   w prawej informacje o trybie pracy. </t>
  </si>
  <si>
    <t>Plik Excel'a ma postać pakietu arkuszy zwanego zeszytem (skoroszytem)</t>
  </si>
  <si>
    <t xml:space="preserve">Przejście między poszczególnymi arkuszami umożliwiają zakładki. </t>
  </si>
  <si>
    <t>Dodawanie arkusza, usowanie, przemieszczanie</t>
  </si>
  <si>
    <t xml:space="preserve">Komórka aktywna arkusza jest zaznaczona pogrubioną ramką. </t>
  </si>
  <si>
    <t xml:space="preserve">Uaktywniamy komórkę: </t>
  </si>
  <si>
    <t># klikając na niej</t>
  </si>
  <si>
    <t># nawigując klawiszami strzałek</t>
  </si>
  <si>
    <t>Opcje arkusza</t>
  </si>
  <si>
    <t># wstęga</t>
  </si>
  <si>
    <t>Plik |Opcje | Zapisywanie | Domyślna lokalizacja pliku</t>
  </si>
  <si>
    <t>Plik | Opcje | Zaawansowane | Użyj separatorów…</t>
  </si>
  <si>
    <t>Klawiszologia</t>
  </si>
  <si>
    <t>&lt;Strzałki&gt;</t>
  </si>
  <si>
    <t>przesunięcie aktywnej komórki o "oczko"</t>
  </si>
  <si>
    <t>&lt;PageUp&gt;</t>
  </si>
  <si>
    <t>przesunięcie aktywnej komórki o okno w górę</t>
  </si>
  <si>
    <t>&lt;PageDown&gt;</t>
  </si>
  <si>
    <t>przesunięcie aktywnej komórki o okno w dól</t>
  </si>
  <si>
    <t>&lt;Alt-PageUp&gt;</t>
  </si>
  <si>
    <t>przesunięcie aktywnej komórki o okno w lewo</t>
  </si>
  <si>
    <t>&lt;Alt-PageDown&gt;</t>
  </si>
  <si>
    <t>przesunięcie aktywnej komórki o okno w prawo</t>
  </si>
  <si>
    <t>&lt;Ctrl-Home&gt;</t>
  </si>
  <si>
    <t>skok do A1</t>
  </si>
  <si>
    <t>&lt;Ctrl-End&gt;</t>
  </si>
  <si>
    <t>skok do ostatniej zajętej komórki arkusza</t>
  </si>
  <si>
    <t xml:space="preserve">Aby szybko skoczyć na koniec wypełnionego bez przerw arkusza: </t>
  </si>
  <si>
    <t># naciskamy &lt;End&gt; - przechodzimy w tryb pracy END</t>
  </si>
  <si>
    <t># następnie naciskamy odpowiednią strzałkę</t>
  </si>
  <si>
    <t>Możemy przejść  bezpośrednio do dowolnej komórki naciskając klawisz &lt;F5&gt;</t>
  </si>
  <si>
    <t xml:space="preserve">Inna operacją jest przewijanie arklusza za pomoca paska przewijania. </t>
  </si>
  <si>
    <t xml:space="preserve">Wtedy nie ulega zmianie adres aktywnej komórki. </t>
  </si>
  <si>
    <t xml:space="preserve">&lt;Ctrl-Backspace&gt; powoduje  powrót do miejsca z aktywna komórką. </t>
  </si>
  <si>
    <t>Wprowadzanie i modyfikacja danych</t>
  </si>
  <si>
    <t xml:space="preserve">Aby wprowadzic dane musimy: </t>
  </si>
  <si>
    <t># uaktywnić komórkę, do której chcemy coś wpisać</t>
  </si>
  <si>
    <t># wpisać z klawiatury odpowiednie dane</t>
  </si>
  <si>
    <t>* po wpisaniu pierwszego znaku w komórce pojawi się kursor tekstowy</t>
  </si>
  <si>
    <t>* w polu formuły pojawią się dodatkowe przyciski i wpisywany tekst</t>
  </si>
  <si>
    <t># zatwierdzic lub anulować wpisany tekst</t>
  </si>
  <si>
    <t>Zatwierdzenie:</t>
  </si>
  <si>
    <t>&lt;Enter&gt; lub zielony ptaszek</t>
  </si>
  <si>
    <t>Anulowanie:</t>
  </si>
  <si>
    <t>&lt;Esc&gt; lub czerwony krzyżyk</t>
  </si>
  <si>
    <t>UWAGA</t>
  </si>
  <si>
    <t>Nie jest dobrym pomysłem kończenie edycji klawiszami strzałek!!!</t>
  </si>
  <si>
    <t>Aby usunąć zawartośc komórki (komórek) naciskamy klawisz &lt;Delete&gt;</t>
  </si>
  <si>
    <t>Wpisanie treści do wypełnionej juz komórki i naciśnięcie &lt;Enter&gt;</t>
  </si>
  <si>
    <t xml:space="preserve"> spowoduje zmianę zawartości. </t>
  </si>
  <si>
    <t>Jeżeli zamierzamy zmienić jedynie fragment wpisu w komórce należy...</t>
  </si>
  <si>
    <t xml:space="preserve">... przejść do jej edycji (poprawiania) w jeden z poniższych sposobów: </t>
  </si>
  <si>
    <t># dwukrotnie klikając w polu komórki</t>
  </si>
  <si>
    <t># wskazując komórke i naciskając &lt;F2&gt;</t>
  </si>
  <si>
    <t># wskazując komórke i klikając w polu formuły</t>
  </si>
  <si>
    <t>Zaznaczanie zakresu komórek</t>
  </si>
  <si>
    <t xml:space="preserve">Zakres komórek mozna zaznaczyć przez: </t>
  </si>
  <si>
    <t xml:space="preserve"># wskazanie narożnej komórki i przeciągnięcie mysza, </t>
  </si>
  <si>
    <t xml:space="preserve">   tak by zaciemnic wybrany obszar</t>
  </si>
  <si>
    <t># wskazanie narożnej komórki a następnie</t>
  </si>
  <si>
    <t xml:space="preserve">   przy wciśnietym &lt;Shift&gt; kliknięcie na przeciwległy narożnik</t>
  </si>
  <si>
    <t># naciskając klawisze strzałek przy wciśniętym &lt;Shift&gt;</t>
  </si>
  <si>
    <t>UWAGA: lewa górna komórka pozostaje biała!!!</t>
  </si>
  <si>
    <t xml:space="preserve">Zaznaczenie wiersza: klikniecie na numer wiersza </t>
  </si>
  <si>
    <t>Zaznaczenie kolumny: klikniecie na nazwe kolumny</t>
  </si>
  <si>
    <t>Zaznaczenie kilku wierszy: przeciągnięcie po nazwach kilku wierszy</t>
  </si>
  <si>
    <t>Zaznaczenie kilku kolumn: przeciągnięcie po nazwach kilku kolumn</t>
  </si>
  <si>
    <t xml:space="preserve">Zaznaczenie całego arkusza: kliknięcie na skrzyżowaniu </t>
  </si>
  <si>
    <t>numerów wierszy i nazw kolumn</t>
  </si>
  <si>
    <t xml:space="preserve">Zaznaczenie kilku zakresów: </t>
  </si>
  <si>
    <t xml:space="preserve"># po zaznaczeniu pierwszego </t>
  </si>
  <si>
    <t xml:space="preserve">   każdy następny zaznaczamy z wciśnietym &lt;Ctrl&gt;</t>
  </si>
  <si>
    <t>Przesuwanie i kopiowanie</t>
  </si>
  <si>
    <t>Tok postępowania w obu czynnościach jest podobny</t>
  </si>
  <si>
    <t># zaznaczamy zakres komórek, który chcemy przesunąć lub skopiować</t>
  </si>
  <si>
    <t># wskazujemy ten zakres - kursor musi przyjąc kształt strzałki</t>
  </si>
  <si>
    <t># przeciągamy i upuszczamy we włąściwe miejsce</t>
  </si>
  <si>
    <t># Jeśli chcemy wykonać kopiowanie przeciągamy z wciśniętym &lt;Ctrl&gt;</t>
  </si>
  <si>
    <t>Dane i ich formatowanie</t>
  </si>
  <si>
    <t>Tekst</t>
  </si>
  <si>
    <t>Domyślne wyrównanie do lewej</t>
  </si>
  <si>
    <t>Opcje formatowania komórki</t>
  </si>
  <si>
    <t>Liczba</t>
  </si>
  <si>
    <t>Dostępne formaty (liczba miejsc po kropce)</t>
  </si>
  <si>
    <t>Liczbowy</t>
  </si>
  <si>
    <t>Walutowy (księgowy)</t>
  </si>
  <si>
    <t>Procentowy</t>
  </si>
  <si>
    <t>Ułamkowy</t>
  </si>
  <si>
    <t>Naukowy</t>
  </si>
  <si>
    <t>Data i czas</t>
  </si>
  <si>
    <t>Data</t>
  </si>
  <si>
    <t>Czas</t>
  </si>
  <si>
    <t>Formatowanie komórek</t>
  </si>
  <si>
    <t>Czcionka (rodzaj i wielkośc)</t>
  </si>
  <si>
    <t>Wyrównanie</t>
  </si>
  <si>
    <t>Kolor i wypełnienie</t>
  </si>
  <si>
    <t>Obramowania</t>
  </si>
  <si>
    <t>Kontrola poprawności danych</t>
  </si>
  <si>
    <t>Liczby całkowite</t>
  </si>
  <si>
    <t>Liczby rzeczywiste</t>
  </si>
  <si>
    <t>Dane | Narzędzia danych | Poprawnośc danych</t>
  </si>
  <si>
    <t>Serie danych</t>
  </si>
  <si>
    <t xml:space="preserve">liczby </t>
  </si>
  <si>
    <t>ciągi</t>
  </si>
  <si>
    <t>daty</t>
  </si>
  <si>
    <t>dni i miesiące</t>
  </si>
  <si>
    <t>Pierwsze dwa elementy i autowypoełnienie (powielenie)</t>
  </si>
  <si>
    <t>Narzędzia główne | Edytowanie | Wypełnij | Seria Danych</t>
  </si>
  <si>
    <t>Listy niestandardowe?</t>
  </si>
  <si>
    <t>Formuła</t>
  </si>
  <si>
    <t>Rozpoczyna się od znaku =</t>
  </si>
  <si>
    <t>Znak = podstawia wartośc wyrażenia do komórki</t>
  </si>
  <si>
    <t>Wyrażenie arytmetyczne</t>
  </si>
  <si>
    <t>Operatory arytmetyczne</t>
  </si>
  <si>
    <t>Potęgowanie ^</t>
  </si>
  <si>
    <t>Mnożenie i dzielenie * /</t>
  </si>
  <si>
    <t>Dodawanie i odejmowanie + -</t>
  </si>
  <si>
    <t>Priorytet działań</t>
  </si>
  <si>
    <t>Wartośc funkcji</t>
  </si>
  <si>
    <t>Potęgowanie</t>
  </si>
  <si>
    <t>Mnożenie i dzielenie</t>
  </si>
  <si>
    <t>Dodawanie i odejmowanie</t>
  </si>
  <si>
    <t>Nawiasy okrągłe zmieniają kolejnośc działań</t>
  </si>
  <si>
    <t>Funkcje arkusza</t>
  </si>
  <si>
    <t>Finansowe</t>
  </si>
  <si>
    <t>Daty i czasu</t>
  </si>
  <si>
    <t>Matematyczne i trygonometryczne</t>
  </si>
  <si>
    <t>Statystyczne</t>
  </si>
  <si>
    <t>Bazodanowe</t>
  </si>
  <si>
    <t>Tekstowe</t>
  </si>
  <si>
    <t xml:space="preserve">Logiczne </t>
  </si>
  <si>
    <t>Informacyjne</t>
  </si>
  <si>
    <t>Funkcje trygonometryczne - argument w radianach!</t>
  </si>
  <si>
    <t>podstawowe funkcje: SUMA, MIN, MAX, ŚREDNIA</t>
  </si>
  <si>
    <t>funkcje matematyczne: COS, SIN, TAN, EXP, LN, LOG, LOG10, PIERWIASTEK, POTĘGA, RADIANY, STOPNIE, PI</t>
  </si>
  <si>
    <t>inne funkcje matematyczne: LICZBA.CAŁK, MODUŁ.LICZBY, SUMA.ILOCZYNÓW, ZAOKR.DO.CAŁK</t>
  </si>
  <si>
    <t>funkcje daty i czasu: DATA, DZIŚ, MIESIĄC, ROK</t>
  </si>
  <si>
    <t>funkcje tekstowe: DŁ, FRAGMENT.TEKSTU, LEWY</t>
  </si>
  <si>
    <t>funkcje baz danych</t>
  </si>
  <si>
    <t>Obliczenia numeryczne</t>
  </si>
  <si>
    <t>Dokładnośc obliczeń</t>
  </si>
  <si>
    <t>(43,1-43,2)+1</t>
  </si>
  <si>
    <t>wynik to: 0.899999999999999</t>
  </si>
  <si>
    <t>Wartość (43,1-43,2) jest obliczana w pierwszej kolejności.</t>
  </si>
  <si>
    <t>Dlatego wartość -0,1 jest przechowywana tymczasowo.</t>
  </si>
  <si>
    <t>Błąd związany z przechowywaniem wartości -0,1 jest wprowadzany do obliczeń</t>
  </si>
  <si>
    <t>Standard IEEE 754</t>
  </si>
  <si>
    <t>Minimalna przechowywana liczba dodatnia to 2,2250738585072E-308</t>
  </si>
  <si>
    <t>Maksymalną liczbą, którą można przechowywać, jest 1,79769313486232E+308</t>
  </si>
  <si>
    <t>Excel zachowuje precyzję 15 cyfrową.</t>
  </si>
  <si>
    <t>Niektóre liczby, które są skończonymi ułamkami nieokresowymi w postaci dziesiętnej</t>
  </si>
  <si>
    <t>są nieskończonymi ułamkami okresowymi w formacie binarnym.</t>
  </si>
  <si>
    <t xml:space="preserve">(0.1)10 to (000110011001100110011...)2 </t>
  </si>
  <si>
    <t>http://support.microsoft.com/kb/78113/pl</t>
  </si>
  <si>
    <t>http://steve.hollasch.net/cgindex/coding/ieeefloat.html</t>
  </si>
  <si>
    <t>http://www.cygnus-software.com/papers/comparingfloats/comparingfloats.htm</t>
  </si>
  <si>
    <t>Nie ma w Excelu liczb całkowitych</t>
  </si>
  <si>
    <t>Numer konta musi by zapisany jako tekst</t>
  </si>
  <si>
    <t>Ale i tak nie wykonuje się na nim operacji arytmetycznych…</t>
  </si>
  <si>
    <t>Obliczenia</t>
  </si>
  <si>
    <t>2^(1/2) - nawiasy wymuszają kolejnośc działań</t>
  </si>
  <si>
    <t>e to exp(1) - nie wklepujemy wartości z klawiatury</t>
  </si>
  <si>
    <t>π to pi() - nie wklepujemy…</t>
  </si>
  <si>
    <t>argumenty funkcji trygonometrycznyc podajemy w radianach</t>
  </si>
  <si>
    <t xml:space="preserve">jak zamienić stopnie na radiany? </t>
  </si>
  <si>
    <t>no i co to jest ten radian…</t>
  </si>
  <si>
    <t xml:space="preserve">uwaga - są rózne logarytmy… </t>
  </si>
  <si>
    <t>LN</t>
  </si>
  <si>
    <t>LOG10</t>
  </si>
  <si>
    <t>LOG</t>
  </si>
  <si>
    <t xml:space="preserve">są jeszcze funkcje do potęgowania i pierwiastkowania… </t>
  </si>
  <si>
    <t>Adresowanie</t>
  </si>
  <si>
    <t>Netto</t>
  </si>
  <si>
    <t>VAT</t>
  </si>
  <si>
    <t>Brutto</t>
  </si>
  <si>
    <t>EURO</t>
  </si>
  <si>
    <t>Kurs</t>
  </si>
  <si>
    <t>Tabliczka mnożenia</t>
  </si>
  <si>
    <t>b</t>
  </si>
  <si>
    <t>Średnia</t>
  </si>
  <si>
    <t>Wykresy</t>
  </si>
  <si>
    <t>Rodzaje wykresów</t>
  </si>
  <si>
    <t>Formatowanie wykresu</t>
  </si>
  <si>
    <t>Nauka</t>
  </si>
  <si>
    <t>Kultura</t>
  </si>
  <si>
    <t>Żywność</t>
  </si>
  <si>
    <t>Transport</t>
  </si>
  <si>
    <t>Inne</t>
  </si>
  <si>
    <t>Suma</t>
  </si>
  <si>
    <t>Styczeń</t>
  </si>
  <si>
    <t>Luty</t>
  </si>
  <si>
    <t>Marzec</t>
  </si>
  <si>
    <t>Kwiecień</t>
  </si>
  <si>
    <t>Maj</t>
  </si>
  <si>
    <t>Czerwiec</t>
  </si>
  <si>
    <t>Maksimum</t>
  </si>
  <si>
    <t>Minimum</t>
  </si>
  <si>
    <t>Tytuł lewo góra, legenda góra, czerwony słupek nauka</t>
  </si>
  <si>
    <t>Przełącz wiersz i kolumnę</t>
  </si>
  <si>
    <t>Skumulowany</t>
  </si>
  <si>
    <t>Skumulowany %</t>
  </si>
  <si>
    <t>Torcik</t>
  </si>
  <si>
    <t>Uniwersalny wykres funkcji</t>
  </si>
  <si>
    <t>sin(x+2)*(x-1)+x-2</t>
  </si>
  <si>
    <t>cos(x+1)</t>
  </si>
  <si>
    <t>Szukaj wyniku</t>
  </si>
  <si>
    <t>W tablicy są pensje pracowników.</t>
  </si>
  <si>
    <t xml:space="preserve">Na premie mamy 20 000 złotych: </t>
  </si>
  <si>
    <t>Każdy ma dostać taki sam procent premii.</t>
  </si>
  <si>
    <t xml:space="preserve">Ile ma wynosić ten procent? </t>
  </si>
  <si>
    <t>Dane | Analiza warunkowa | Szukaj wyniku</t>
  </si>
  <si>
    <t>Sumy…</t>
  </si>
  <si>
    <t>kto</t>
  </si>
  <si>
    <t>pensja</t>
  </si>
  <si>
    <t>premia</t>
  </si>
  <si>
    <t>razem</t>
  </si>
  <si>
    <t>p1</t>
  </si>
  <si>
    <t>p2</t>
  </si>
  <si>
    <t>p3</t>
  </si>
  <si>
    <t>p4</t>
  </si>
  <si>
    <t>p5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</si>
  <si>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</si>
  <si>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</si>
  <si>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</si>
  <si>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</si>
  <si>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</si>
  <si>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</si>
  <si>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</si>
  <si>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</si>
  <si>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</si>
  <si>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</si>
  <si>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</si>
  <si>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</si>
  <si>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p18</t>
  </si>
  <si>
    <t>p19</t>
  </si>
  <si>
    <t>p20</t>
  </si>
  <si>
    <t>p21</t>
  </si>
  <si>
    <t>p22</t>
  </si>
  <si>
    <t>p23</t>
  </si>
  <si>
    <t>p24</t>
  </si>
  <si>
    <t>p25</t>
  </si>
  <si>
    <t>p26</t>
  </si>
  <si>
    <t>p27</t>
  </si>
  <si>
    <t>p28</t>
  </si>
  <si>
    <t>p29</t>
  </si>
  <si>
    <t>p30</t>
  </si>
  <si>
    <t>Szukaj miejsca zerowego</t>
  </si>
  <si>
    <t>x</t>
  </si>
  <si>
    <t>f(x)</t>
  </si>
  <si>
    <t>Miejsca zerowe</t>
  </si>
  <si>
    <t>(x^2-2)*sin(x+1)+1</t>
  </si>
  <si>
    <t>Plik | Opcje | Dodatki | Zarządzaj | Przejdź | Dodatek Solver</t>
  </si>
  <si>
    <t>Lokalne ekstrema</t>
  </si>
  <si>
    <t>Wyrażenia logiczne</t>
  </si>
  <si>
    <t>Operatory logiczne</t>
  </si>
  <si>
    <t>Funkcje logiczne</t>
  </si>
  <si>
    <t>&lt;</t>
  </si>
  <si>
    <t>mniejsze</t>
  </si>
  <si>
    <t>&lt;=</t>
  </si>
  <si>
    <t>mniejsze lub równe</t>
  </si>
  <si>
    <t>&lt;&gt;</t>
  </si>
  <si>
    <t>różne</t>
  </si>
  <si>
    <t>&gt;</t>
  </si>
  <si>
    <t>większe</t>
  </si>
  <si>
    <t>&gt;=</t>
  </si>
  <si>
    <t>większe lub równe</t>
  </si>
  <si>
    <t>=</t>
  </si>
  <si>
    <t>równe</t>
  </si>
  <si>
    <t>negacja</t>
  </si>
  <si>
    <t>NIE (warunek)</t>
  </si>
  <si>
    <t>koniunkcja</t>
  </si>
  <si>
    <t>ORAZ (warunek1; ...; warunekN)</t>
  </si>
  <si>
    <t>alternatywa</t>
  </si>
  <si>
    <t>LUB (warunek1; ...; warunekN)</t>
  </si>
  <si>
    <t xml:space="preserve">Wyrażenia logiczne moga przyjmować jedną z dwóch wartości: </t>
  </si>
  <si>
    <t>prawda</t>
  </si>
  <si>
    <t>fałsz</t>
  </si>
  <si>
    <t>Sprawdź, czy w dwóch komórkach jest ta sama wartość</t>
  </si>
  <si>
    <t>Określ, czy zawartość dwóch komórek jest tego samego znaku</t>
  </si>
  <si>
    <t>Sprawdź, czy zawartość obu komórek jest dodatnia</t>
  </si>
  <si>
    <t>Sprawdź, czy zawartośc przynajmniej jednej komórki jest ujemna</t>
  </si>
  <si>
    <t xml:space="preserve">Sprawdź, czy w pierwszej komórce jest A, </t>
  </si>
  <si>
    <t>a w drugiej liczba z przedziału &lt;100, 200)</t>
  </si>
  <si>
    <t>A</t>
  </si>
  <si>
    <t>Funkcja jeżeli…</t>
  </si>
  <si>
    <t>Instrukcja warunkowa realizowana jest w Excel'u za pomoca funkcji JEŻELI</t>
  </si>
  <si>
    <t>JEŻELI (wyrażenie_logiczne; akcja1; akcja2)</t>
  </si>
  <si>
    <t>Akcja1 jest podejmowana, gdy warunek_logiczny przyjmuje wartość PRAWDA</t>
  </si>
  <si>
    <t>Akcja2 jest podejmowana, gdy warunek_logiczny przyjmuje wartość FAŁSZ</t>
  </si>
  <si>
    <t>W przypadku, gdy nie reagujemy na FAŁSZ</t>
  </si>
  <si>
    <t>funkcja JEŻELI przyjmuje prostsza postać</t>
  </si>
  <si>
    <t>JEŻELI (wyrażenie_logiczne; akcja)</t>
  </si>
  <si>
    <t xml:space="preserve">Do wybranej komórki wprowadzamy liczbę. </t>
  </si>
  <si>
    <t xml:space="preserve">W sąsiedniej komórce ma być wyświetlana informacja o tej liczbie: </t>
  </si>
  <si>
    <t>tekst ujemna dla liczb &lt;0</t>
  </si>
  <si>
    <t xml:space="preserve">tekst nieujemna dla pozostałych liczb. </t>
  </si>
  <si>
    <t>Jaka</t>
  </si>
  <si>
    <t>tekst dodatnia dla liczb &gt;0</t>
  </si>
  <si>
    <t>tekst zero dla 0!</t>
  </si>
  <si>
    <t>https://support.office.com/pl-pl/article/JE%C5%BBELI-funkcja-69aed7c9-4e8a-4755-a9bc-aa8bbff73be2</t>
  </si>
  <si>
    <t xml:space="preserve">Stabelaryzuj i wykreśl funkcję dana wzorem: </t>
  </si>
  <si>
    <t>dla x&gt;=1</t>
  </si>
  <si>
    <t>x/(x+2)</t>
  </si>
  <si>
    <t>f(x)=</t>
  </si>
  <si>
    <t>dla x&lt;1 i x&gt;0</t>
  </si>
  <si>
    <t>x*x/3</t>
  </si>
  <si>
    <t>dla x&lt;=0</t>
  </si>
  <si>
    <t>x/(-3)</t>
  </si>
  <si>
    <t>Jeżeli z treścią</t>
  </si>
  <si>
    <t xml:space="preserve">Reguły płacowe w pewnej firmie były zdecydowanie... </t>
  </si>
  <si>
    <t xml:space="preserve">Jeżeli pracownik zarobił w ciagu roku mniej niż z złotych </t>
  </si>
  <si>
    <t>i pracował dłużej niz od r roku to...</t>
  </si>
  <si>
    <t>dostawał premię w wysokości p1% rocznej płacy</t>
  </si>
  <si>
    <t>W innych sytuacjach premia wynosiła tylko p2%!!!</t>
  </si>
  <si>
    <t>Wyznacz premie i pełne roczne uposażenie poniższych pracowników.</t>
  </si>
  <si>
    <t>Zmiana zielonych komórek ma sposodowac przeliczenie arkusza</t>
  </si>
  <si>
    <t>Uwaga 1: edycję jeżeli zaczynamy od "reakcji" - warunek na końcu</t>
  </si>
  <si>
    <t>Uwaga 2: można wróci do okna edycji klikając na nazwę w polu edycji a potem fx</t>
  </si>
  <si>
    <t>Kto</t>
  </si>
  <si>
    <t>Ile</t>
  </si>
  <si>
    <t>Od</t>
  </si>
  <si>
    <t>Premia</t>
  </si>
  <si>
    <t>Razem</t>
  </si>
  <si>
    <t>Prac 1</t>
  </si>
  <si>
    <t>Prac 2</t>
  </si>
  <si>
    <t>Prac 3</t>
  </si>
  <si>
    <t>Prac 4</t>
  </si>
  <si>
    <t>Prac 5</t>
  </si>
  <si>
    <t>Prac 6</t>
  </si>
  <si>
    <t>Prac 7</t>
  </si>
  <si>
    <t>Prac 8</t>
  </si>
  <si>
    <t>Prac 9</t>
  </si>
  <si>
    <t>Prac 10</t>
  </si>
  <si>
    <t>Prac 11</t>
  </si>
  <si>
    <t>Prac 12</t>
  </si>
  <si>
    <t>Prac 13</t>
  </si>
  <si>
    <t>Prac 14</t>
  </si>
  <si>
    <t>Prac 15</t>
  </si>
  <si>
    <t>Prac 16</t>
  </si>
  <si>
    <t>Prac 17</t>
  </si>
  <si>
    <t>Przykład Made in Office</t>
  </si>
  <si>
    <t>Sprzedawca</t>
  </si>
  <si>
    <t>Typ</t>
  </si>
  <si>
    <t>Cena</t>
  </si>
  <si>
    <t>Bochenek</t>
  </si>
  <si>
    <t>Sedan</t>
  </si>
  <si>
    <t>Coupe</t>
  </si>
  <si>
    <t>Rybka</t>
  </si>
  <si>
    <t>Karwat</t>
  </si>
  <si>
    <t>Chmiela</t>
  </si>
  <si>
    <t>Czupta</t>
  </si>
  <si>
    <t>Sprz. razem</t>
  </si>
  <si>
    <t>Formuły tablicowe…</t>
  </si>
  <si>
    <t>Formuła tablicowa to wyrażenie którego argumentem (argumentami) jest tablica i wynik też jest tablicą.</t>
  </si>
  <si>
    <t>Formuła (wyrażenie) na funkcję tablicową jest zatwierdzane (generowane, uruchamiane) kombinacją &lt;Ctrl-Shift-Enter&gt;</t>
  </si>
  <si>
    <t>Formuły tablicowe - macierze</t>
  </si>
  <si>
    <t>Dodawanie dwóch macierzy</t>
  </si>
  <si>
    <t>Uwaga: obie macierze muszą mieć te same wymiary</t>
  </si>
  <si>
    <t>1. Zaznacz obszar komórek, gdzie będzie wynik</t>
  </si>
  <si>
    <t>2. Rozpocznij edycję formuły - znak =</t>
  </si>
  <si>
    <t>3. Zaznacz pierwszy składnik sumy</t>
  </si>
  <si>
    <t>4. Wstaw operator - w tym zadaniu jest to +</t>
  </si>
  <si>
    <t>wynik</t>
  </si>
  <si>
    <t>5. Zaznacz drugi składnik sumy</t>
  </si>
  <si>
    <t>6. Zatwierdź kombinacją &lt;Ctrl-Shift-Enter&gt;</t>
  </si>
  <si>
    <t>W każdej komórce zatwierdzonego obszaru znajdzie się formuła tablicowa</t>
  </si>
  <si>
    <t>Cała formuła tablicowa jest otoczona nawiasami klamrowymi</t>
  </si>
  <si>
    <t>Zadania do samodzielnego wykonania</t>
  </si>
  <si>
    <t>1. Wykonaj operację odejmowania dwóch macierzy</t>
  </si>
  <si>
    <t>2. Wykonaj operację mnożenie macierzy przez liczbę</t>
  </si>
  <si>
    <t>3. Otwarte pytanie - a co z mnożeniem?</t>
  </si>
  <si>
    <t>Nazwy</t>
  </si>
  <si>
    <t>Podczas wykonywania operacji na macierzach (tablicach) można wykorzystać nazwę zakresu komórek</t>
  </si>
  <si>
    <t>Wykonaj operację dodawania dwóch macierzy</t>
  </si>
  <si>
    <t>1. Zaznacz pierwszą składową sumy i nazwij ją A</t>
  </si>
  <si>
    <t>Poprzez wpisanie nazwy A w Polu nazwy</t>
  </si>
  <si>
    <t>2. Zaznacz drugą skłądową sumy i nazwij ją B</t>
  </si>
  <si>
    <t>3. Zaznacz obszar komórek, w którym będzie wynik</t>
  </si>
  <si>
    <t>3. Wyedytuj formułę =A+B</t>
  </si>
  <si>
    <t>4. Zatwierź ją za pomocą kombinacji &lt;Ctrl-Szyft-Enter&gt;</t>
  </si>
  <si>
    <t>Wyznacznik macierzy</t>
  </si>
  <si>
    <t>WYZNACZNIK.MACIERZY nie jest funkcją tablicową - jej wynikimem jest jedna liczba.</t>
  </si>
  <si>
    <t>1. W wybranej komórce wyedytuj formułę obliczania wyznacznika macierzy</t>
  </si>
  <si>
    <t>a) skorzystaj z wstawiania funkcji</t>
  </si>
  <si>
    <t>Wybierz odpowiednią funkcję (WYZNACZNIK.MACIERZY)</t>
  </si>
  <si>
    <t>Zaznacz właściwy zakres komórek argumentu funkcji</t>
  </si>
  <si>
    <t>Zatwiedź za pomocą &lt;Enter&gt; - nie jest to funkcja tablicowa!</t>
  </si>
  <si>
    <t>b) wyedytuj funkcję ręcznie (zakres komórek można zaznaczyć)</t>
  </si>
  <si>
    <t>Transponuj</t>
  </si>
  <si>
    <t>TRANSPONUJ to funkcja tablicowa zamieniająca wiersze z kolumnami.</t>
  </si>
  <si>
    <t>UWAGA: pamiętaj o tym przy zaznaczaniu obszaru, w którym będą wyniki</t>
  </si>
  <si>
    <t xml:space="preserve">1. Zaznacz odpowiedni obszar na wynik </t>
  </si>
  <si>
    <t>Liczba wierszy wyniku to liczba kolumn macierzy transponowanej</t>
  </si>
  <si>
    <t>Liczba kolumn wyniku to liczba wierszy macierzy trasponowanej</t>
  </si>
  <si>
    <t xml:space="preserve">2. Wyedytuj formułę obliczania macierzy transponowanej </t>
  </si>
  <si>
    <t>Dwa sposoby zostały omówione powyżej</t>
  </si>
  <si>
    <t>Zatwierdź fromułę tablicową za pomocą kombinacji &lt;Ctrl-Szyft-Enter&gt;</t>
  </si>
  <si>
    <t>????</t>
  </si>
  <si>
    <t>Macierz odwrotna</t>
  </si>
  <si>
    <t>Macierz odwrotną do danej można policzyćfunkcją MACIERZ.ODW jedynie dla:</t>
  </si>
  <si>
    <t xml:space="preserve">nieosobliwych macierzy kwadratowych </t>
  </si>
  <si>
    <t>Macierz nieosobliwa to taka macierz, dla której wyznacznik jest różny od zera</t>
  </si>
  <si>
    <t>1. Zaznacz obszar komórek w którym będzie wynik - macierz odwrotna</t>
  </si>
  <si>
    <t>2. Wyedytuj odpowiednią formułę</t>
  </si>
  <si>
    <t>Zatwierdź ją za pomocą kombinacji &lt;Ctrl-Szyft-Enter&gt;</t>
  </si>
  <si>
    <t>Iloczyn macierzy</t>
  </si>
  <si>
    <t>Mnożone macierze musza spełniac warunek</t>
  </si>
  <si>
    <t>Liczba kolumn pierwszego czynnika</t>
  </si>
  <si>
    <t>Jest równa liczbie wierszy drugiego czynnika</t>
  </si>
  <si>
    <t>1. Określ i zaznacz obszar komórek, w którym będzie wynik</t>
  </si>
  <si>
    <t>2. Wyedytuj odpowiednią formułę wykorzystująca funkcję MACIERZ.ILOCZYN</t>
  </si>
  <si>
    <t>3. Zatwierdź ją za pomocą kombinacji &lt;Ctrl-Szyft-Enter&gt;</t>
  </si>
  <si>
    <t>Rozwiązanie układu równań</t>
  </si>
  <si>
    <r>
      <t xml:space="preserve">Najprostsza metoda rozwiązania układu równań liniowych </t>
    </r>
    <r>
      <rPr>
        <b/>
        <sz val="11"/>
        <color theme="1"/>
        <rFont val="Calibri"/>
        <family val="2"/>
        <charset val="238"/>
        <scheme val="minor"/>
      </rPr>
      <t>Ax=b</t>
    </r>
    <r>
      <rPr>
        <sz val="11"/>
        <color theme="1"/>
        <rFont val="Calibri"/>
        <family val="2"/>
        <charset val="238"/>
        <scheme val="minor"/>
      </rPr>
      <t xml:space="preserve"> jest…</t>
    </r>
  </si>
  <si>
    <t>Lewostronnee pomnożenie obu stron tego rónania przez macierz A-1</t>
  </si>
  <si>
    <r>
      <t>A A</t>
    </r>
    <r>
      <rPr>
        <b/>
        <vertAlign val="superscript"/>
        <sz val="11"/>
        <color theme="1"/>
        <rFont val="Calibri"/>
        <family val="2"/>
        <charset val="238"/>
        <scheme val="minor"/>
      </rPr>
      <t>-1</t>
    </r>
    <r>
      <rPr>
        <b/>
        <sz val="11"/>
        <color theme="1"/>
        <rFont val="Calibri"/>
        <family val="2"/>
        <charset val="238"/>
        <scheme val="minor"/>
      </rPr>
      <t>=I</t>
    </r>
  </si>
  <si>
    <r>
      <t xml:space="preserve">rozwiązanie to: </t>
    </r>
    <r>
      <rPr>
        <b/>
        <sz val="11"/>
        <color theme="1"/>
        <rFont val="Calibri"/>
        <family val="2"/>
        <charset val="238"/>
        <scheme val="minor"/>
      </rPr>
      <t>x=A</t>
    </r>
    <r>
      <rPr>
        <b/>
        <vertAlign val="superscript"/>
        <sz val="11"/>
        <color theme="1"/>
        <rFont val="Calibri"/>
        <family val="2"/>
        <charset val="238"/>
        <scheme val="minor"/>
      </rPr>
      <t>-1</t>
    </r>
    <r>
      <rPr>
        <b/>
        <sz val="11"/>
        <color theme="1"/>
        <rFont val="Calibri"/>
        <family val="2"/>
        <charset val="238"/>
        <scheme val="minor"/>
      </rPr>
      <t>b</t>
    </r>
  </si>
  <si>
    <t xml:space="preserve">Rozwiąż poniższy układ równań </t>
  </si>
  <si>
    <t xml:space="preserve">1. Sprawdź, czy układ ma rozwiązanie </t>
  </si>
  <si>
    <t>Macierz musi być nieosobliwa</t>
  </si>
  <si>
    <t>Wyznacznuk macierzy układu równań musi być niezerowy</t>
  </si>
  <si>
    <t>2. Wyznacz macierz odwrotną do danej (patrz zadanie z poprzedniego arkusza)</t>
  </si>
  <si>
    <r>
      <t xml:space="preserve">3. Wyznacz iloczyn </t>
    </r>
    <r>
      <rPr>
        <b/>
        <sz val="11"/>
        <color theme="1"/>
        <rFont val="Calibri"/>
        <family val="2"/>
        <charset val="238"/>
        <scheme val="minor"/>
      </rPr>
      <t>A</t>
    </r>
    <r>
      <rPr>
        <b/>
        <vertAlign val="superscript"/>
        <sz val="11"/>
        <color theme="1"/>
        <rFont val="Calibri"/>
        <family val="2"/>
        <charset val="238"/>
        <scheme val="minor"/>
      </rPr>
      <t>-1</t>
    </r>
    <r>
      <rPr>
        <b/>
        <sz val="11"/>
        <color theme="1"/>
        <rFont val="Calibri"/>
        <family val="2"/>
        <charset val="238"/>
        <scheme val="minor"/>
      </rPr>
      <t>b</t>
    </r>
    <r>
      <rPr>
        <sz val="11"/>
        <color theme="1"/>
        <rFont val="Calibri"/>
        <family val="2"/>
        <charset val="238"/>
        <scheme val="minor"/>
      </rPr>
      <t xml:space="preserve"> (patrz zadanie z poprzednieego arkusza)</t>
    </r>
  </si>
  <si>
    <r>
      <t xml:space="preserve">4. Sprawdź poprawnośc rozwiązania obliczając </t>
    </r>
    <r>
      <rPr>
        <b/>
        <sz val="11"/>
        <color theme="1"/>
        <rFont val="Calibri"/>
        <family val="2"/>
        <charset val="238"/>
        <scheme val="minor"/>
      </rPr>
      <t>r=Ax-b</t>
    </r>
  </si>
  <si>
    <t>Patrz poprzednie arkusze</t>
  </si>
  <si>
    <t>x1</t>
  </si>
  <si>
    <t>*</t>
  </si>
  <si>
    <t>x2</t>
  </si>
  <si>
    <t xml:space="preserve"> =</t>
  </si>
  <si>
    <t>x3</t>
  </si>
  <si>
    <t>Częstość</t>
  </si>
  <si>
    <t>Funkcja częstość określa liczebność elementów tablicy spełniających określony warunek</t>
  </si>
  <si>
    <t>Tablica_przedziały - tablica lub odwołanie do zbioru przedziałów</t>
  </si>
  <si>
    <t>w których mają być grupowane wartości ze zbioru Tablica_dane</t>
  </si>
  <si>
    <t>Dla danej tablicy z wynikami sprawdzianu określ, ile jest wyników:</t>
  </si>
  <si>
    <t>&lt;50, [50;70], [70;90] i &gt;90</t>
  </si>
  <si>
    <t>Algorytm postępowania</t>
  </si>
  <si>
    <t>1. Określ tablicę przedziały</t>
  </si>
  <si>
    <t>0-50 czyli &lt;50</t>
  </si>
  <si>
    <t>50-70</t>
  </si>
  <si>
    <t>70-90</t>
  </si>
  <si>
    <t>reszta &gt;90</t>
  </si>
  <si>
    <t>2. Wyedytuj funkcję częstość stosując wymienione uprzednio zasady</t>
  </si>
  <si>
    <t>Tablica przedzialy zawiera trzy elementy - 50, 70, 90</t>
  </si>
  <si>
    <t>Tablica z wynikami ma cztery elementy - ostatni zawiera liczbe elementów &gt;90</t>
  </si>
  <si>
    <t>3. Ilustracja wykresem</t>
  </si>
  <si>
    <t>Jeżeli korzystając z funkcji ILE.LICZB określimy liczbę danych wykres możemy zrobić "procentowo".</t>
  </si>
  <si>
    <t>Liniowa linia trendu</t>
  </si>
  <si>
    <t>Przeprowadzono eksperyment polegający na mierzeniu wydłużenia spężyny pod kolejnymi obciążeniami.</t>
  </si>
  <si>
    <t xml:space="preserve">Wyniki zestawiono w poniższej tabeli. </t>
  </si>
  <si>
    <t xml:space="preserve">Zakładając liniową zależność przemieszczenie-obciążenie wyznacz równanie opisujące zjawisko. </t>
  </si>
  <si>
    <t>Obc</t>
  </si>
  <si>
    <t>Przem</t>
  </si>
  <si>
    <t>Wzór</t>
  </si>
  <si>
    <t>Kwadratowa linia trendu</t>
  </si>
  <si>
    <t xml:space="preserve">W ramach laboratorium z fizyki dokonano pomiarów ruchu jednostajnie przyspieszonego (swobodny spadek). </t>
  </si>
  <si>
    <t xml:space="preserve">Wyniki pomiarów zestawiono w tabeli. </t>
  </si>
  <si>
    <t xml:space="preserve">Zakładając kwadratową zależność między drogą a czasem wyznacz równanie opisujące zjawisko. </t>
  </si>
  <si>
    <t>Porównaj wyniki ze znanym wzorem</t>
  </si>
  <si>
    <t>Ekstrapoluj wynik dla t=2s</t>
  </si>
  <si>
    <t>Odl.</t>
  </si>
  <si>
    <t>Interpolacja</t>
  </si>
  <si>
    <t>Dla danych czterech punktów wyznacz:</t>
  </si>
  <si>
    <t>liniową linię trendu (aproksymacja)</t>
  </si>
  <si>
    <t>wielomian interpolacyjny stopnia 3</t>
  </si>
  <si>
    <t>Porównaj i zinterpretuj otrzymane wykresy</t>
  </si>
  <si>
    <t>Arg.</t>
  </si>
  <si>
    <t>Wart</t>
  </si>
  <si>
    <t>Nowy</t>
  </si>
  <si>
    <t>Dla danych z poprzedniego arkusza Wykr policz bez kopiowania danych…</t>
  </si>
  <si>
    <t>Ile wynosi różnicza między wartościami komórek a ich średnimi wartościami w kolumnach</t>
  </si>
  <si>
    <t>"Teoria" baz danych</t>
  </si>
  <si>
    <t>rozpatrzmy zbiór elementów jednego typu...</t>
  </si>
  <si>
    <t>(ksiażki w bibliotece, studenci jednego wydziału, znajomi...)</t>
  </si>
  <si>
    <t xml:space="preserve">Taki zbiór elementów, a w zasadzie informacji o nich, jest własnie baza danych. </t>
  </si>
  <si>
    <t xml:space="preserve">Informacja o każdym elemencie bazy danych zapisywana jest w tej samej strukturze. </t>
  </si>
  <si>
    <t xml:space="preserve">Informacja o danym elemencie to rekord. </t>
  </si>
  <si>
    <t xml:space="preserve">Poszczególne porcje informacji w rekordzie to pola. </t>
  </si>
  <si>
    <t xml:space="preserve">Do zapisywania baz danych możemy sie więc posłużyć arkuszem kalkulacyjnym. </t>
  </si>
  <si>
    <t>W akruszu kalkulacyjnym bazę danych stanowi spójny blok komórek (bez pustych wierszy i kolumn)</t>
  </si>
  <si>
    <t xml:space="preserve">Rekordy zapisywane sa w kolejnych wierszach, a kolumny arkusza stanowią pola. </t>
  </si>
  <si>
    <t>Student</t>
  </si>
  <si>
    <t>Grupa</t>
  </si>
  <si>
    <t>INF</t>
  </si>
  <si>
    <t>MAT</t>
  </si>
  <si>
    <t>FIZ</t>
  </si>
  <si>
    <t>Stud01</t>
  </si>
  <si>
    <t>Stud02</t>
  </si>
  <si>
    <t>Stud03</t>
  </si>
  <si>
    <t>Stud04</t>
  </si>
  <si>
    <t>Stud05</t>
  </si>
  <si>
    <t>Stud06</t>
  </si>
  <si>
    <t>Stud07</t>
  </si>
  <si>
    <t>Stud08</t>
  </si>
  <si>
    <t>Stud09</t>
  </si>
  <si>
    <t>Stud10</t>
  </si>
  <si>
    <t>Stud11</t>
  </si>
  <si>
    <t>Stud12</t>
  </si>
  <si>
    <t>Stud13</t>
  </si>
  <si>
    <t>Stud14</t>
  </si>
  <si>
    <t>Stud15</t>
  </si>
  <si>
    <t>Stud16</t>
  </si>
  <si>
    <t>Stud17</t>
  </si>
  <si>
    <t>Stud18</t>
  </si>
  <si>
    <t>Stud19</t>
  </si>
  <si>
    <t>Stud20</t>
  </si>
  <si>
    <t>Stud21</t>
  </si>
  <si>
    <t>Stud22</t>
  </si>
  <si>
    <t>Stud23</t>
  </si>
  <si>
    <t>Stud24</t>
  </si>
  <si>
    <t>Stud25</t>
  </si>
  <si>
    <t>Stud26</t>
  </si>
  <si>
    <t>Stud27</t>
  </si>
  <si>
    <t>Stud28</t>
  </si>
  <si>
    <t>Stud29</t>
  </si>
  <si>
    <t>Stud30</t>
  </si>
  <si>
    <t>Stud31</t>
  </si>
  <si>
    <t>Stud32</t>
  </si>
  <si>
    <t>Stud33</t>
  </si>
  <si>
    <t>Stud34</t>
  </si>
  <si>
    <t>Stud35</t>
  </si>
  <si>
    <t>Stud36</t>
  </si>
  <si>
    <t>Stud37</t>
  </si>
  <si>
    <t>Stud38</t>
  </si>
  <si>
    <t>Stud39</t>
  </si>
  <si>
    <t>Stud40</t>
  </si>
  <si>
    <t>Stud41</t>
  </si>
  <si>
    <t>Stud42</t>
  </si>
  <si>
    <t>Stud43</t>
  </si>
  <si>
    <t>Stud44</t>
  </si>
  <si>
    <t>Stud45</t>
  </si>
  <si>
    <t>Stud46</t>
  </si>
  <si>
    <t>Stud47</t>
  </si>
  <si>
    <t>Stud48</t>
  </si>
  <si>
    <t>Stud49</t>
  </si>
  <si>
    <t>Stud50</t>
  </si>
  <si>
    <t>Aby wykonac jakąkolwiek operację na bazie danych musimy sie w niej "znaleźć".</t>
  </si>
  <si>
    <t xml:space="preserve">Oznacza to wybranie (wyróżnienie) dowolnej komórki z tej bazy. </t>
  </si>
  <si>
    <t xml:space="preserve">Dopisywanie do bazy nowych rekordów: </t>
  </si>
  <si>
    <t>Dostosuj Szybki dostęp | Więcej poleceń | Wszystkie polecenia | Formularz | Dodaj</t>
  </si>
  <si>
    <t xml:space="preserve">Sposób posługiwania się tym formularzem jest prosty i intuicyjny. </t>
  </si>
  <si>
    <t>Przechodznie między polami:</t>
  </si>
  <si>
    <t>&lt;Tab&gt; w przód</t>
  </si>
  <si>
    <t>&lt;Shift-Tab&gt; wstecz</t>
  </si>
  <si>
    <t xml:space="preserve">Przechodzenie między rekordami: </t>
  </si>
  <si>
    <t>suwak</t>
  </si>
  <si>
    <t>przyciski</t>
  </si>
  <si>
    <t xml:space="preserve">Dopisujemy rekordy na koncu bazy lub w dowolnym jej miejscu wstawiając wiersz. </t>
  </si>
  <si>
    <t>Sortowanie bazy</t>
  </si>
  <si>
    <t>jednokryterialne - "pokazujemy" pole (kolumnę)</t>
  </si>
  <si>
    <t>wielokryterialne - "pokazujemy" całą bazę</t>
  </si>
  <si>
    <t>Dane | Sortuj</t>
  </si>
  <si>
    <t>Pobieranie danych zewnętrznych</t>
  </si>
  <si>
    <t>Dane | Pobieranie | Z tekstu</t>
  </si>
  <si>
    <t>No i na koniec zamiana kropki na przecinek…</t>
  </si>
  <si>
    <t>Baza - autofiltr</t>
  </si>
  <si>
    <t>Wyświetlenie rekordów spełniających podane warunki</t>
  </si>
  <si>
    <t>Umożliwia to menu Dane | Filtruj</t>
  </si>
  <si>
    <t xml:space="preserve">Filtruj wszystkich studentów z dwójką z Informatyki. </t>
  </si>
  <si>
    <t>Filtruj wszystkich studentów z grupy 2 z oceną z matematyki 3 lub 3,5 lub 4</t>
  </si>
  <si>
    <t>Filtruj studentów z grupy 1 lub 3</t>
  </si>
  <si>
    <t>https://support.office.com/pl-pl/article/Filtrowanie-za-pomoc%C4%85-zaawansowanych-kryteri%C3%B3w-92a540bb-ea71-4abe-97e7-84a5c1194505</t>
  </si>
  <si>
    <t>Studenci z grupy 1 lub 2 (i nie pasuje… nie można być w grupie 1 i 2 jednocześnie)</t>
  </si>
  <si>
    <t>Z pomocy MS Office…</t>
  </si>
  <si>
    <t>Można użyć wartości obliczonej, będącej wynikiem formuły, jako kryterium.</t>
  </si>
  <si>
    <t xml:space="preserve">Korzystając z formuły do tworzenia kryterium nie należy używać etykiety kolumny jako etykiety kryterium; </t>
  </si>
  <si>
    <t xml:space="preserve">albo należy pozostawić etykietę kryterium pustą, </t>
  </si>
  <si>
    <t xml:space="preserve">albo użyć etykiety, która nie jest etykietą kolumny w zakresie. </t>
  </si>
  <si>
    <t xml:space="preserve">Formuła użyta do określenia warunku musi przy odwołaniu do etykiety kolumny </t>
  </si>
  <si>
    <t xml:space="preserve">lub do odpowiedniego pola w pierwszym rekordzie korzystać z odwołania względnego. </t>
  </si>
  <si>
    <t xml:space="preserve">Wszystkie inne odwołania użyte w formule muszą być odwołaniami bezwzględnymi, </t>
  </si>
  <si>
    <t xml:space="preserve">a formuła musi dawać w wyniku wartość PRAWDA lub FAŁSZ. </t>
  </si>
  <si>
    <t>Studenci z oceną z INF większą niż srednia ocen z INF</t>
  </si>
  <si>
    <t>średnia</t>
  </si>
  <si>
    <t>INF&gt;SR</t>
  </si>
  <si>
    <t>Warunki utworzone w wyniku użycia formuły (1)</t>
  </si>
  <si>
    <t>Służy nam do tego menu Dane | Filtrowanie Zaawansowane</t>
  </si>
  <si>
    <t>W oknie Filtru Zaawansowanego podajemy</t>
  </si>
  <si>
    <t>zakres bazy</t>
  </si>
  <si>
    <t>zakres kryteriów</t>
  </si>
  <si>
    <t>zakres kopiowania do (jesli jest aktywne kopiuj w inne miejsce)</t>
  </si>
  <si>
    <t>Zakresy podajemy</t>
  </si>
  <si>
    <t>"graficznie" przeciągając po odpowiednim zakresie komórek</t>
  </si>
  <si>
    <t xml:space="preserve">wcześniej trzeba kliknąć "uaktywniając" </t>
  </si>
  <si>
    <t>"recznie" wpisując odpowiednie adresy komorek</t>
  </si>
  <si>
    <t>Wiele warunków w jednej kolumnie</t>
  </si>
  <si>
    <t xml:space="preserve">Jeśli trzeba zastosować dwa lub więcej warunków w jednej kolumnie, </t>
  </si>
  <si>
    <t xml:space="preserve">to wpisz kryteria bezpośrednio jedno pod drugim w oddzielnych wierszach. </t>
  </si>
  <si>
    <t>Dane (baza danych) są w zakładce Baza</t>
  </si>
  <si>
    <t>Jeden warunek w dwóch lub większej liczbie kolumn</t>
  </si>
  <si>
    <t xml:space="preserve">Aby znaleźć dane spełniające jeden warunek w jednej lub większej ilości kolumn, </t>
  </si>
  <si>
    <t xml:space="preserve">wprowadź wszystkie kryteria w tym samym wierszu zakresu kryteriów. </t>
  </si>
  <si>
    <t>Studenci z grupy 2 z dwójką z informatyki i matematyki</t>
  </si>
  <si>
    <t>Jeden warunek w jednej lub drugiej kolumnie</t>
  </si>
  <si>
    <t>Aby znaleźć dane spełniające jeden warunek w jednej lub drugiej kolumnie,</t>
  </si>
  <si>
    <t>wprowadź kryteria w różnych wierszach zakresu kryteriów.</t>
  </si>
  <si>
    <t>Jeden z dwóch zestawów warunków dla dwóch kolumn</t>
  </si>
  <si>
    <t xml:space="preserve">Aby znaleźć wiersze spełniające jeden z dwóch zestawów warunków, </t>
  </si>
  <si>
    <t>przy czym każdy zestaw zawiera warunki dla więcej niż jednej kolumny,</t>
  </si>
  <si>
    <t xml:space="preserve">wprowadź kryteria w oddzielnych wierszach. </t>
  </si>
  <si>
    <t xml:space="preserve">Studenci z grupy 1 z dwójka z informatyki </t>
  </si>
  <si>
    <t>i studenci z grupy 2 z dwójką z matematyki</t>
  </si>
  <si>
    <t>Więcej niż dwa zestawy warunków dla jednej kolumny</t>
  </si>
  <si>
    <t>Aby wyszukać wiersze spełniające więcej niż dwa zestawy warunków,</t>
  </si>
  <si>
    <t>uwzględnij kilka kolumn o tym samym nagłówku kolumny.</t>
  </si>
  <si>
    <t>Studenci z oceną z INF &gt;4 i z MAT &gt;4 a także studenci z INF &lt;=3,5</t>
  </si>
  <si>
    <t>Funkcje baz danych</t>
  </si>
  <si>
    <t>BD.ILE.REKORDÓW</t>
  </si>
  <si>
    <t xml:space="preserve">Zlicza komórki zawierające liczby we wskazanym polu (kolumnie) rekordów bazy danych, </t>
  </si>
  <si>
    <t>które spełniają podane warunki</t>
  </si>
  <si>
    <t>BD.MAX</t>
  </si>
  <si>
    <t xml:space="preserve">Zwraca największą liczbę w polu (kolumnie) rekordów bazy danych, </t>
  </si>
  <si>
    <t>które spełniają określonee warunki</t>
  </si>
  <si>
    <t>BD.MIN</t>
  </si>
  <si>
    <t xml:space="preserve">Zwraca najmniejszą liczbę w polu (kolumnie) rekordów bazy danych, </t>
  </si>
  <si>
    <t>BD.ŚREDNIA</t>
  </si>
  <si>
    <t>Oblicza wartość średnią w kolumnie listy lub bazy danych,</t>
  </si>
  <si>
    <t>która spełnia określone kryteria</t>
  </si>
  <si>
    <t>BD.SUMA</t>
  </si>
  <si>
    <t xml:space="preserve">Dodaje liczby umieszczone w polach (kolumnie) tych rekordów bazy danych, </t>
  </si>
  <si>
    <t>które spełniają podane kryteria</t>
  </si>
  <si>
    <t>W pierwszym kroku tworzymy odpowiednie kryterium wyliczane</t>
  </si>
  <si>
    <t>Następnie w wybranej komórce korzystając z kreatora funkcji edytujemy odpowiednią funkcję</t>
  </si>
  <si>
    <t xml:space="preserve">Wypełniamy odpowienie okno podając jako: </t>
  </si>
  <si>
    <t>baza - zakres komórek gdzie jest baza</t>
  </si>
  <si>
    <t xml:space="preserve">zakres komórek składających sie na listę lub baze danych; </t>
  </si>
  <si>
    <t>baza danych jest listą powiązanych danych.</t>
  </si>
  <si>
    <t>pole - lokalny numer kolumny (pola w bazie) z "obrabianą" daną</t>
  </si>
  <si>
    <t xml:space="preserve">jest albo etykietą kolumny umieszczoną w podwójnym cudzysłowie, </t>
  </si>
  <si>
    <t>albo numerem reprezentującym położenie kolumny na liście</t>
  </si>
  <si>
    <t>kryteria - zakres komórek gdzie są kryteria</t>
  </si>
  <si>
    <t>zakres komórek zawierający podane warunki;</t>
  </si>
  <si>
    <t>zakres zawiera etykietę kolumny i komórkę poniżej etykiety warunku.</t>
  </si>
  <si>
    <t>W pierwszym kroku tworzymy odpowiednie kryterium…</t>
  </si>
  <si>
    <t>Ilu jest studentów z grupy</t>
  </si>
  <si>
    <t>ze średnią z MAT i FIZ co najmniej</t>
  </si>
  <si>
    <t>Rozwiązanie ma być uniwersalne - zmiana zielonych komórek ma zmienić wynik obliczeń.</t>
  </si>
  <si>
    <t>W pierwszym kroku tworzymy odpowiednie kryterium</t>
  </si>
  <si>
    <t>Następnie w wybranej komórce korzystając z kreatora funkcji umieszczamy odpowiednią funkcję</t>
  </si>
  <si>
    <t>Funkcje baz danych - BD.ILE</t>
  </si>
  <si>
    <t>Ile wynosi maksymalna ocena z FIZ w grupie</t>
  </si>
  <si>
    <t>wśród tych co mają z INF punktów co najmniej</t>
  </si>
  <si>
    <t>Funkcje baz danych - BD.MAX</t>
  </si>
  <si>
    <t>Ile wynosi minimalna ocena z INF w grupie</t>
  </si>
  <si>
    <t>wśród tych co mają z MAT i FIZ punktów co najmniej</t>
  </si>
  <si>
    <t>Funkcje baz danych - BD.MIN</t>
  </si>
  <si>
    <t>Ile wynosi średnia ocen z INF wśród tych co mają</t>
  </si>
  <si>
    <t>z FIZ mniej niż</t>
  </si>
  <si>
    <t>a z MAT  mniej niż</t>
  </si>
  <si>
    <t>Funkcje baz danych - BD.ŚREDNIA</t>
  </si>
  <si>
    <t>Ile wynosi suma ocen z FIZ w grupie</t>
  </si>
  <si>
    <t>wśród tych co mają z MAT punktów co najmniej</t>
  </si>
  <si>
    <t>Funkcje baz danych - BD.SUMA</t>
  </si>
  <si>
    <t>którzy mają łączną średnią większą niż</t>
  </si>
  <si>
    <t>Lp</t>
  </si>
  <si>
    <t>Nazwa</t>
  </si>
  <si>
    <t>Opis</t>
  </si>
  <si>
    <t>Obl</t>
  </si>
  <si>
    <t>Wykr</t>
  </si>
  <si>
    <t>Uniw</t>
  </si>
  <si>
    <t>Solver</t>
  </si>
  <si>
    <t>T1</t>
  </si>
  <si>
    <t>Jeżeli-T</t>
  </si>
  <si>
    <t>T2</t>
  </si>
  <si>
    <t>Układ</t>
  </si>
  <si>
    <t>Trend</t>
  </si>
  <si>
    <t>T3</t>
  </si>
  <si>
    <t>Baza</t>
  </si>
  <si>
    <t>FZ-F</t>
  </si>
  <si>
    <t>FBD</t>
  </si>
  <si>
    <t>Obliczenia wyrażeń</t>
  </si>
  <si>
    <t>Adresowanie względne - wynik w nowym arkuszu</t>
  </si>
  <si>
    <t>Solver: ekstrema I miejsca zerowe</t>
  </si>
  <si>
    <t>"Teoria" - logika</t>
  </si>
  <si>
    <t>Jeżeli - zadanie z treścią</t>
  </si>
  <si>
    <t>"Teoria" - macierze I wektory</t>
  </si>
  <si>
    <t>Częstość I histogram</t>
  </si>
  <si>
    <t>Linie trendu</t>
  </si>
  <si>
    <t xml:space="preserve">"Teoria" baz danych </t>
  </si>
  <si>
    <t>Baza "wczytana" z pliku tekstowego</t>
  </si>
  <si>
    <t>Zadania programowania liniowego</t>
  </si>
  <si>
    <t>Przepisywanie "pionowych" danych</t>
  </si>
  <si>
    <t>Funkcje daty</t>
  </si>
  <si>
    <t>Funkcje czasu</t>
  </si>
  <si>
    <t>Obliczenia iteracyjne</t>
  </si>
  <si>
    <t>Programowanie liniowe</t>
  </si>
  <si>
    <t>Mamy funkcję (równanie liniowe) z więcej niż jedną niewiadomą</t>
  </si>
  <si>
    <t>Dodatkowo mamy ograniczenia narzucone na niewiadome.</t>
  </si>
  <si>
    <t>Będziemy poszukiwać minimum lub maksimum funkcji</t>
  </si>
  <si>
    <t>Taki problem nazywamy zagadnieniem programowania liniowego.</t>
  </si>
  <si>
    <t xml:space="preserve">Znajdź maksimum funkcji f(x)=3x1+5x2 </t>
  </si>
  <si>
    <t>(36-3x1)/5</t>
  </si>
  <si>
    <t>przy ograniczeniach:</t>
  </si>
  <si>
    <t>x1&lt;=4</t>
  </si>
  <si>
    <t>x2&lt;=6</t>
  </si>
  <si>
    <t>3x1+2x2&lt;=18</t>
  </si>
  <si>
    <t>(18-3x1)/2</t>
  </si>
  <si>
    <t>Zmienne x1 i x2 musza być dodatnie</t>
  </si>
  <si>
    <t>Rozwiązanie graficzne</t>
  </si>
  <si>
    <t>o3</t>
  </si>
  <si>
    <t>o2</t>
  </si>
  <si>
    <t>fc</t>
  </si>
  <si>
    <t>Rozwiązanie "naturalne"</t>
  </si>
  <si>
    <t>Wszystkie obliczenia wykonujemy dla tego konkretnego zadania</t>
  </si>
  <si>
    <r>
      <t>1. W dwóch komórkach umieść "opisane" zmienne x</t>
    </r>
    <r>
      <rPr>
        <vertAlign val="subscript"/>
        <sz val="11"/>
        <color indexed="8"/>
        <rFont val="Calibri"/>
        <family val="2"/>
        <charset val="238"/>
      </rPr>
      <t>1</t>
    </r>
    <r>
      <rPr>
        <sz val="11"/>
        <color theme="1"/>
        <rFont val="Calibri"/>
        <family val="2"/>
        <charset val="238"/>
        <scheme val="minor"/>
      </rPr>
      <t xml:space="preserve"> i x</t>
    </r>
    <r>
      <rPr>
        <vertAlign val="subscript"/>
        <sz val="11"/>
        <color indexed="8"/>
        <rFont val="Calibri"/>
        <family val="2"/>
        <charset val="238"/>
      </rPr>
      <t>2</t>
    </r>
  </si>
  <si>
    <r>
      <t>2. Wyedytuj funkcję f(x</t>
    </r>
    <r>
      <rPr>
        <vertAlign val="subscript"/>
        <sz val="11"/>
        <color indexed="8"/>
        <rFont val="Calibri"/>
        <family val="2"/>
        <charset val="238"/>
      </rPr>
      <t>1</t>
    </r>
    <r>
      <rPr>
        <sz val="11"/>
        <color theme="1"/>
        <rFont val="Calibri"/>
        <family val="2"/>
        <charset val="238"/>
        <scheme val="minor"/>
      </rPr>
      <t>,x</t>
    </r>
    <r>
      <rPr>
        <vertAlign val="subscript"/>
        <sz val="11"/>
        <color indexed="8"/>
        <rFont val="Calibri"/>
        <family val="2"/>
        <charset val="238"/>
      </rPr>
      <t>2</t>
    </r>
    <r>
      <rPr>
        <sz val="11"/>
        <color theme="1"/>
        <rFont val="Calibri"/>
        <family val="2"/>
        <charset val="238"/>
        <scheme val="minor"/>
      </rPr>
      <t>)</t>
    </r>
  </si>
  <si>
    <r>
      <t>3. Wyedytuj lewe strony ograniczeń w funkcji x</t>
    </r>
    <r>
      <rPr>
        <vertAlign val="subscript"/>
        <sz val="11"/>
        <color indexed="8"/>
        <rFont val="Calibri"/>
        <family val="2"/>
        <charset val="238"/>
      </rPr>
      <t>1</t>
    </r>
    <r>
      <rPr>
        <sz val="11"/>
        <color theme="1"/>
        <rFont val="Calibri"/>
        <family val="2"/>
        <charset val="238"/>
        <scheme val="minor"/>
      </rPr>
      <t xml:space="preserve"> i x</t>
    </r>
    <r>
      <rPr>
        <vertAlign val="subscript"/>
        <sz val="11"/>
        <color indexed="8"/>
        <rFont val="Calibri"/>
        <family val="2"/>
        <charset val="238"/>
      </rPr>
      <t>2</t>
    </r>
  </si>
  <si>
    <t>4. Wpisz do wybranych komórek prawe strony ograniczeń</t>
  </si>
  <si>
    <t>5. Uruchom Solver</t>
  </si>
  <si>
    <t>f</t>
  </si>
  <si>
    <t>L</t>
  </si>
  <si>
    <t>P</t>
  </si>
  <si>
    <t>o1</t>
  </si>
  <si>
    <t>Komórka celu - komórka w której jest formuła na funkcję (celu)</t>
  </si>
  <si>
    <t>Równa - Max, bo szukamy maksimum</t>
  </si>
  <si>
    <t>Komórki zmieniane - komórki, gdzie są zmienne x1 i x2</t>
  </si>
  <si>
    <t>Warunki ograniczające - kliknij na dodaj i…</t>
  </si>
  <si>
    <t>Adres komórki - adresy kmórek, gdzie jest zapisana lewa strona (formuły, wyrażenia arytmetyczne)</t>
  </si>
  <si>
    <t>Warunek ograniczający - adresy komórek, gdzie są prawe strony (liczby)</t>
  </si>
  <si>
    <t>UWAGA: dotyczy to warunków o tej samej "relacji"</t>
  </si>
  <si>
    <t>Następnie ustalamy parametry rozwiązania</t>
  </si>
  <si>
    <t>Przyjmij model liniowy - rozwiązujemy zadanie programowania liniowego</t>
  </si>
  <si>
    <t>Przyjmij nieujemne - zmienne decyzyjne są nieujemne</t>
  </si>
  <si>
    <t>Mamy funkcję (równanie linowe) z więcej niż jedną niewiadomą</t>
  </si>
  <si>
    <t>Znajdź maksimum funkcji f(x)=3x1+5x2 przy ograniczeniach:</t>
  </si>
  <si>
    <t>Rozwiązanie ogólne (sparametryzowane)</t>
  </si>
  <si>
    <t>1. Tworzymy "ogólną" tablice dla dowolnej liczby zmiennych</t>
  </si>
  <si>
    <t>2. Współczynniki to wielkości stojące przy x1 i x2 w funkcji i ograniczeniach.</t>
  </si>
  <si>
    <t>prawa</t>
  </si>
  <si>
    <t>relacja</t>
  </si>
  <si>
    <t>…</t>
  </si>
  <si>
    <t>W żółtych komórkach wpisujemu "startowe" wartości x1 i x2</t>
  </si>
  <si>
    <t xml:space="preserve">W zielonych komórkach znajdują się parametry - współczynniki </t>
  </si>
  <si>
    <t>w wierszach x1, x2…</t>
  </si>
  <si>
    <t>f - funkcji celu (minimalizowanej lub maksymalizowanej)</t>
  </si>
  <si>
    <t>w1, w2, w3… - lewych stron ograniczeń</t>
  </si>
  <si>
    <t>w wierszu prawa</t>
  </si>
  <si>
    <t>wielkości stojące po prawych stronach ograniczeń</t>
  </si>
  <si>
    <t>W niebieskich komórkach korzystając z funkcji SUMA.ILOCZYNÓW…</t>
  </si>
  <si>
    <t>zbudujemy jedną formułę na obliczenie wartości funkcji i ograniczeń</t>
  </si>
  <si>
    <t>Tablica 1 - żółte komórki z adresami bezwzględnymi (zawsze mnożymy przez zmienne…)</t>
  </si>
  <si>
    <t>Tablica 2 - kolumna zielonych komórek f (potem przeciągamy…)</t>
  </si>
  <si>
    <t>Obliczenia umieszczamy w niebiekich komórkach...</t>
  </si>
  <si>
    <t>Następnie uruchamiamy Solver</t>
  </si>
  <si>
    <t>Wybrane funkcje czasu</t>
  </si>
  <si>
    <t>Projektant w kolejne dni pracował w godzinach podanych w tabeli - parametry</t>
  </si>
  <si>
    <t xml:space="preserve">Ile przepracował minut? </t>
  </si>
  <si>
    <t>Wybrane funkcje daty</t>
  </si>
  <si>
    <t>DNI.ROBOCZE - zwraca liczbę dni roboczych między dwoma datami</t>
  </si>
  <si>
    <t>DZIEŃ.ROBOCZY - zwraca wartość liczby seryjnej…</t>
  </si>
  <si>
    <t>Brygada murarzy pracowała w następujących dniach (parametry).</t>
  </si>
  <si>
    <t xml:space="preserve">Ile dni robiczych przepracowała brygada? </t>
  </si>
  <si>
    <t>Do</t>
  </si>
  <si>
    <t>Określona jest data rozpoczęcia robót i liczba dni roboczych na poszczególne etapy.</t>
  </si>
  <si>
    <t>Są to parametry zadania. W jaki dzień robczy następi zakończenie prac?</t>
  </si>
  <si>
    <t>Start</t>
  </si>
  <si>
    <t>Zbrojenie</t>
  </si>
  <si>
    <t>Szalowanie</t>
  </si>
  <si>
    <t xml:space="preserve">Beton. </t>
  </si>
  <si>
    <t>WYSZUKAJ.PIONOWO</t>
  </si>
  <si>
    <t>Ta ciekawa funkcja arkusza może na przykład posłużyc do "inteligentnego" przepisywania danych.</t>
  </si>
  <si>
    <t>W "pierwszej" jest brak ceny - cena jest w drugiej.</t>
  </si>
  <si>
    <t>Jak "inteligentnie" przepisać ceny z tabeli drugiej do pierwszej?</t>
  </si>
  <si>
    <t>sztuk</t>
  </si>
  <si>
    <t>cena</t>
  </si>
  <si>
    <t>glaz11</t>
  </si>
  <si>
    <t>glaz2</t>
  </si>
  <si>
    <t>glaz17</t>
  </si>
  <si>
    <t>glaz1</t>
  </si>
  <si>
    <t>glaz20</t>
  </si>
  <si>
    <t>glaz10</t>
  </si>
  <si>
    <t>glaz16</t>
  </si>
  <si>
    <t>glaz25</t>
  </si>
  <si>
    <t>glaz15</t>
  </si>
  <si>
    <t>glaz19</t>
  </si>
  <si>
    <t>glaz6</t>
  </si>
  <si>
    <t>glaz8</t>
  </si>
  <si>
    <t>glaz12</t>
  </si>
  <si>
    <t>glaz9</t>
  </si>
  <si>
    <t>glaz22</t>
  </si>
  <si>
    <t>glaz23</t>
  </si>
  <si>
    <t>glaz14</t>
  </si>
  <si>
    <t>glaz5</t>
  </si>
  <si>
    <t>glaz21</t>
  </si>
  <si>
    <t>glaz24</t>
  </si>
  <si>
    <t>glaz7</t>
  </si>
  <si>
    <t>glaz13</t>
  </si>
  <si>
    <t>glaz18</t>
  </si>
  <si>
    <t>glaz3</t>
  </si>
  <si>
    <t>glaz4</t>
  </si>
  <si>
    <t>Wykorzystamy funkcje WYSZUKAJ.PIONOWO</t>
  </si>
  <si>
    <t>Szukana_wartość - wprowadzamy, po czym będzie wyszukiwanie w tym przykładzie jest nazwa produktu, komórka B4</t>
  </si>
  <si>
    <t>Tabela_tablica - wprowadzamy obszar, w którym jest tabela zawierająca dane, które mają być ściągnięte</t>
  </si>
  <si>
    <t>Nr_indeksu_kolumny - wprowadzamy numer kolumny, w którym są dane, które mają być ściągnięte</t>
  </si>
  <si>
    <t>Przeszukiwany_zakres - wprowadzamy 0 dla dokładnego wyszukania,</t>
  </si>
  <si>
    <t>Obszar wprowadzamy korzystając z adresów bezwzględnych</t>
  </si>
  <si>
    <t>Formułę budujemy dla pierwszego wiersza, potem powielamy</t>
  </si>
  <si>
    <t>#N/D! oznacza, ze nie znaleziono ceny</t>
  </si>
  <si>
    <t>Można ten wpis zlikwidowac stosując formatowanie warunkowe</t>
  </si>
  <si>
    <t>oraz kolejna funkcje arkusza - CZY.BŁĄD</t>
  </si>
  <si>
    <t>Funkcje tekstowe</t>
  </si>
  <si>
    <t xml:space="preserve">Oddziel imiona od nazwisk, następnie utwórz maile Studentów bazujących na nr indeksu </t>
  </si>
  <si>
    <t>(s123456@il.pw.edu.pl, gdzie 123456 to nr indeksu)</t>
  </si>
  <si>
    <t>Wykorzystaj do tego funkcje tekstowe (LEWY, PRAWY, SZUKAJ.TEKST, DŁ, ZŁĄCZ.TEKSTY)</t>
  </si>
  <si>
    <t>Imię i nazwisko</t>
  </si>
  <si>
    <t>Nr indeksu</t>
  </si>
  <si>
    <t>Imię</t>
  </si>
  <si>
    <t>Nazwisko</t>
  </si>
  <si>
    <t>Mail</t>
  </si>
  <si>
    <t>Michał Kowalski</t>
  </si>
  <si>
    <t>Piotr Tomaszewski</t>
  </si>
  <si>
    <t>Mateusz Zieliński</t>
  </si>
  <si>
    <t>Karol Michalski</t>
  </si>
  <si>
    <t>Karolina Pawłowski</t>
  </si>
  <si>
    <t>Michał Kozłowski</t>
  </si>
  <si>
    <t>Piotr Górski</t>
  </si>
  <si>
    <t>Martyna Jankowski</t>
  </si>
  <si>
    <t>Małgorzata Piotrowski</t>
  </si>
  <si>
    <t>Krzysztof Wojciechowski</t>
  </si>
  <si>
    <t>Kamil Wróbel</t>
  </si>
  <si>
    <t>Kamil Kwiatkowski</t>
  </si>
  <si>
    <t>Piotr Kaczmarek</t>
  </si>
  <si>
    <t>Małgorzata Sikora</t>
  </si>
  <si>
    <t>Michał Wieczorek</t>
  </si>
  <si>
    <t>Ewa Olszewski</t>
  </si>
  <si>
    <t>Hanna Dudek</t>
  </si>
  <si>
    <t>Piotr Nowicki</t>
  </si>
  <si>
    <t>Paweł Krawczyk</t>
  </si>
  <si>
    <t>Paweł Michalak</t>
  </si>
  <si>
    <t>Roksana Kowalczyk</t>
  </si>
  <si>
    <t>Tomasz Nowak</t>
  </si>
  <si>
    <t>Katarzyna Ostrowski</t>
  </si>
  <si>
    <t>Karol Szewczyk</t>
  </si>
  <si>
    <t>Paulina Mazur</t>
  </si>
  <si>
    <t>Piotr Witkowski</t>
  </si>
  <si>
    <t>Patryk Kamiński</t>
  </si>
  <si>
    <t>Kamil Walczak</t>
  </si>
  <si>
    <t>Adrian Wójcik</t>
  </si>
  <si>
    <t>Kamil Malinowski</t>
  </si>
  <si>
    <t>Dorota Dąbrowski</t>
  </si>
  <si>
    <t>Mateusz Majewski</t>
  </si>
  <si>
    <t>Kamil Stępień</t>
  </si>
  <si>
    <t>Adam Król</t>
  </si>
  <si>
    <t>Filip Szymański</t>
  </si>
  <si>
    <t>Marta Baran</t>
  </si>
  <si>
    <t>Magdalena Pietrza</t>
  </si>
  <si>
    <t>Piotr Jabłoński</t>
  </si>
  <si>
    <t>Marta Nowakowski</t>
  </si>
  <si>
    <t>Paulina Rutkowski</t>
  </si>
  <si>
    <t>Maciej Lewandowski</t>
  </si>
  <si>
    <t>Bartosz Zając</t>
  </si>
  <si>
    <t>Magdalena Adamczyk</t>
  </si>
  <si>
    <t>Katarzyna Grabowski</t>
  </si>
  <si>
    <t>Piotr Pawlak</t>
  </si>
  <si>
    <t>Artur Woźniak</t>
  </si>
  <si>
    <t>Aleksander Jaworski</t>
  </si>
  <si>
    <t>Karolina Duda</t>
  </si>
  <si>
    <t>Bartosz Wiśniewski</t>
  </si>
  <si>
    <t>odchylenie średnie</t>
  </si>
  <si>
    <t>Wykonano 49 pomiarów długości</t>
  </si>
  <si>
    <t>Wyniki sa poniżej.</t>
  </si>
  <si>
    <t xml:space="preserve">Oblicz średnią i odchylenie srednie "ręcznie" i korzystając z funkcji statystycznej. </t>
  </si>
  <si>
    <t xml:space="preserve">suma </t>
  </si>
  <si>
    <t>funkcja</t>
  </si>
  <si>
    <t>suma</t>
  </si>
  <si>
    <t>odch.śred</t>
  </si>
  <si>
    <t>średnia geometryczna</t>
  </si>
  <si>
    <t>średnia harmoniczna</t>
  </si>
  <si>
    <t xml:space="preserve">Średnia harmoniczna jest odwrotnością </t>
  </si>
  <si>
    <t>średniej arytmetycznej odwrotności.</t>
  </si>
  <si>
    <t xml:space="preserve">Oblicz średnią geometryczną i harmoniczną częściowo "ręcznie" i korzystając z funkcji. </t>
  </si>
  <si>
    <t>iloczyn</t>
  </si>
  <si>
    <t>pierwiastek</t>
  </si>
  <si>
    <t>odwrotność</t>
  </si>
  <si>
    <t>dominanta</t>
  </si>
  <si>
    <t>najczęściej występująca wartość w zbiorze</t>
  </si>
  <si>
    <t>mediana</t>
  </si>
  <si>
    <t>środkowa liczba w zbiorze wartości</t>
  </si>
  <si>
    <t>(połowa liczb jest większa lub równa medianie, a połowa liczb jest mniejsza lub równa medianie)</t>
  </si>
  <si>
    <t xml:space="preserve">Oblicz dominantę i medianę ręcznie i korzystając z funkcji. </t>
  </si>
  <si>
    <t>max</t>
  </si>
  <si>
    <t>min</t>
  </si>
  <si>
    <t>https://www.matemaks.pl/mediana.html</t>
  </si>
  <si>
    <t>Jeżeli mamy wyznaczyć medianę jakiegoś zbioru liczb,</t>
  </si>
  <si>
    <t xml:space="preserve">to musimy najpierw wypisać te liczby w kolejności niemalejącej, </t>
  </si>
  <si>
    <t xml:space="preserve">a następnie wybrać liczbę środkową (w przypadku gdy mamy nieparzystą liczbę liczb w zbiorze). </t>
  </si>
  <si>
    <t>Jeżeli mamy parzystą liczbę liczb w zbiorze, to mediana jest równa średniej arytmetycznej dwóch środkowych liczb.</t>
  </si>
  <si>
    <t>odchylenie standardowe</t>
  </si>
  <si>
    <t>wariancja</t>
  </si>
  <si>
    <t>skośność</t>
  </si>
  <si>
    <t>kurtoza</t>
  </si>
  <si>
    <t xml:space="preserve">Korzystając z odpowiednich funkcji oblicz: odchylenie standardowe, skośność i kurtozę. </t>
  </si>
  <si>
    <t>odchylenie standardowe próbki</t>
  </si>
  <si>
    <t>Sum/(n-1)</t>
  </si>
  <si>
    <t>pierw.</t>
  </si>
  <si>
    <t>Szereg 1</t>
  </si>
  <si>
    <t>e-1=</t>
  </si>
  <si>
    <t>Szereg 2</t>
  </si>
  <si>
    <t>Szereg 3</t>
  </si>
  <si>
    <t>`</t>
  </si>
  <si>
    <t>Szereg 4</t>
  </si>
  <si>
    <t>Szereg 5</t>
  </si>
  <si>
    <t>Szereg 6</t>
  </si>
  <si>
    <t>PL</t>
  </si>
  <si>
    <t>Wyszukaj</t>
  </si>
  <si>
    <t>Iter</t>
  </si>
  <si>
    <t>Stat</t>
  </si>
  <si>
    <t>Informacje wstępne</t>
  </si>
  <si>
    <t>O</t>
  </si>
  <si>
    <t>Fin</t>
  </si>
  <si>
    <t>Funkcje finansowe</t>
  </si>
  <si>
    <t>Szablon sprawdzianu</t>
  </si>
  <si>
    <t>Spr</t>
  </si>
  <si>
    <t>Funkcje statystyczne</t>
  </si>
  <si>
    <t>Dla poniższych danych policz:</t>
  </si>
  <si>
    <t>ile jest ocen niedostatecznych z poszczególnych przedmiotów</t>
  </si>
  <si>
    <t>ile wynosi średnia ocen bez uwzględnienia ocen niedostatecznych</t>
  </si>
  <si>
    <t>Funkcje licz i sumuj jeżeli</t>
  </si>
  <si>
    <t>Li-Su</t>
  </si>
  <si>
    <t>1*2+2*3+3*4+4*5+…</t>
  </si>
  <si>
    <t>1+2+4+8+16+…</t>
  </si>
  <si>
    <t>1+1/2+1/3+1/4+1/5+…</t>
  </si>
  <si>
    <t>1+1/1!+1/2!+1/3!+1/4!+…</t>
  </si>
  <si>
    <t>ile.liczb</t>
  </si>
  <si>
    <t>licz.jeżeli</t>
  </si>
  <si>
    <t>suma.jezeli</t>
  </si>
  <si>
    <t>Liczenie i sumowanie danych</t>
  </si>
  <si>
    <t>Odkładasz przez 10 lat 500 zł co miesiąc na emeryturę.</t>
  </si>
  <si>
    <t>Stopa</t>
  </si>
  <si>
    <t>Wartość</t>
  </si>
  <si>
    <t>Zainwestowałes 10 000 zł w obligacje skarbu państwa</t>
  </si>
  <si>
    <t>Ile wyniesie przyszła wartość inwestycji po 5 latach?</t>
  </si>
  <si>
    <t>Rata</t>
  </si>
  <si>
    <t>Wpłata</t>
  </si>
  <si>
    <t>Bez</t>
  </si>
  <si>
    <t>Wykładn</t>
  </si>
  <si>
    <t>Potęgowa</t>
  </si>
  <si>
    <t>Logarytm</t>
  </si>
  <si>
    <t>Arg</t>
  </si>
  <si>
    <t>wysługa</t>
  </si>
  <si>
    <t>trzynastka</t>
  </si>
  <si>
    <t>srednia</t>
  </si>
  <si>
    <t>uczeniana</t>
  </si>
  <si>
    <t>Ile wynosi przyszła wartośc wpłat - wpłaty są na poczatku miesiąca!!!</t>
  </si>
  <si>
    <t>Oczekujesz średniego rocznego zysku 2% z odsetkami płaconymi co miesiąc</t>
  </si>
  <si>
    <t xml:space="preserve">Oczekiwany wypłacany na koniec miesiąca średni roczny zwrot (zysk) to 5% </t>
  </si>
  <si>
    <t>Vo</t>
  </si>
  <si>
    <t>r</t>
  </si>
  <si>
    <t>m</t>
  </si>
  <si>
    <t>n</t>
  </si>
  <si>
    <t>cykkl</t>
  </si>
  <si>
    <t>cykl</t>
  </si>
  <si>
    <t>Wyobraźmy sobie, że mamy dwie tabele z danymi dla glazury</t>
  </si>
  <si>
    <t>tabela</t>
  </si>
  <si>
    <t>nazwa</t>
  </si>
  <si>
    <t>jeżeli.błąd</t>
  </si>
  <si>
    <t>Można także skorzystać z funkcji JEŻELI.BŁAD\</t>
  </si>
  <si>
    <t>GODZINA - zwraca godzinę jako liczbę z przedziału 0-23</t>
  </si>
  <si>
    <t>MINUTA - zwraca minutę jako liczbę z przedziału 0-59</t>
  </si>
  <si>
    <t>średnia.jezeli</t>
  </si>
  <si>
    <t>Oceny</t>
  </si>
  <si>
    <t>Dwóje</t>
  </si>
  <si>
    <t>Sr 1</t>
  </si>
  <si>
    <t>Sr 2</t>
  </si>
  <si>
    <t>ŚREDNIA</t>
  </si>
  <si>
    <t>ODCH.ŚREDNIE</t>
  </si>
  <si>
    <t>ŚREDNIA.GEROMETRYCZNA</t>
  </si>
  <si>
    <t>ŚREDNIA.HARMONICZNA</t>
  </si>
  <si>
    <t>MEDIANA</t>
  </si>
  <si>
    <t>WYST.NEJCZĘŚCIEJ.WART</t>
  </si>
  <si>
    <t>ODCH.STAND.POPUL</t>
  </si>
  <si>
    <t>WARIANCJA</t>
  </si>
  <si>
    <t>SKOŚNOŚĆ</t>
  </si>
  <si>
    <t>KURTOZA</t>
  </si>
  <si>
    <t>e1</t>
  </si>
  <si>
    <t>e2</t>
  </si>
  <si>
    <t>e3</t>
  </si>
  <si>
    <t>Filtr zaawansowany - kryteria w postaci tabeli</t>
  </si>
  <si>
    <t>Filtr zaawansowany - kryteria w postaci formuły</t>
  </si>
  <si>
    <t>Studenci z dwójką z informatyki a także studenci z dwójką z matematyki</t>
  </si>
  <si>
    <t>Programowanie liniowe - rozwiązanie unniwersalne</t>
  </si>
  <si>
    <t>cel &gt;&gt;</t>
  </si>
  <si>
    <t>cel&gt;&gt;&gt;</t>
  </si>
  <si>
    <t>FZ-T</t>
  </si>
  <si>
    <t>Obliczanie wyrażeń</t>
  </si>
  <si>
    <t>Obliczenia w tabeli I ilustracja danych</t>
  </si>
  <si>
    <t>Ilustracja danych</t>
  </si>
  <si>
    <t>Adresowanie mieszane</t>
  </si>
  <si>
    <t xml:space="preserve">Układ równań </t>
  </si>
  <si>
    <t>Wykres funkcji</t>
  </si>
  <si>
    <t>Solver: min, max, zero</t>
  </si>
  <si>
    <t>Filtr zaawansowany BD</t>
  </si>
  <si>
    <t>Funkcje daty i czasu</t>
  </si>
  <si>
    <t>Wyszukaj pionowo</t>
  </si>
  <si>
    <t>Zadanie z jeżeli z treścią</t>
  </si>
  <si>
    <t>Licz i sumuj jeżeli</t>
  </si>
  <si>
    <t>Częstość i ilustracja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</si>
</sst>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#,##0.00\ &quot;zł&quot;;[Red]\-#,##0.00\ &quot;zł&quot;"/>
    <numFmt numFmtId="164" formatCode="_-* #,##0.00\ _z_ł_-;\-* #,##0.00\ _z_ł_-;_-* &quot;-&quot;??\ _z_ł_-;_-@_-"/>
    <numFmt numFmtId="165" formatCode="#,##0.00\ [$zł-415]"/>
    <numFmt numFmtId="166" formatCode="#,##0.00\ [$zł-415];[Red]\-#,##0.00\ [$zł-415]"/>
    <numFmt numFmtId="167" formatCode="#,##0.00\ &quot;zł&quot;"/>
    <numFmt numFmtId="168" formatCode="0.0000"/>
    <numFmt numFmtId="169" formatCode="[$-F400]h:mm:ss\ AM/PM"/>
    <numFmt numFmtId="170" formatCode="[h]:mm:ss;@"/>
  </numFmts>
  <fonts count="20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vertAlign val="superscript"/>
      <sz val="11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charset val="238"/>
      <scheme val="minor"/>
    </font>
    <font>
      <vertAlign val="subscript"/>
      <sz val="11"/>
      <color indexed="8"/>
      <name val="Calibri"/>
      <family val="2"/>
      <charset val="238"/>
    </font>
    <font>
      <sz val="11"/>
      <name val="Calibri"/>
      <family val="2"/>
      <charset val="238"/>
      <scheme val="minor"/>
    </font>
    <font>
      <b/>
      <sz val="14"/>
      <color theme="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B0F0"/>
      </left>
      <right/>
      <top style="medium">
        <color rgb="FF00B0F0"/>
      </top>
      <bottom style="medium">
        <color rgb="FF00B0F0"/>
      </bottom>
      <diagonal/>
    </border>
    <border>
      <left/>
      <right/>
      <top style="medium">
        <color rgb="FF00B0F0"/>
      </top>
      <bottom style="medium">
        <color rgb="FF00B0F0"/>
      </bottom>
      <diagonal/>
    </border>
    <border>
      <left/>
      <right style="medium">
        <color rgb="FF00B0F0"/>
      </right>
      <top style="medium">
        <color rgb="FF00B0F0"/>
      </top>
      <bottom style="medium">
        <color rgb="FF00B0F0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6">
    <xf numFmtId="0" fontId="0" fillId="0" borderId="0"/>
    <xf numFmtId="9" fontId="5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5" fillId="0" borderId="0" applyFont="0" applyFill="0" applyBorder="0" applyAlignment="0" applyProtection="0"/>
    <xf numFmtId="0" fontId="2" fillId="0" borderId="0"/>
    <xf numFmtId="0" fontId="1" fillId="0" borderId="0"/>
  </cellStyleXfs>
  <cellXfs count="97">
    <xf numFmtId="0" fontId="0" fillId="0" borderId="0" xfId="0"/>
    <xf numFmtId="0" fontId="6" fillId="0" borderId="0" xfId="0" applyFont="1"/>
    <xf numFmtId="0" fontId="0" fillId="3" borderId="0" xfId="0" applyFill="1"/>
    <xf numFmtId="0" fontId="7" fillId="0" borderId="0" xfId="0" applyFont="1" applyAlignment="1">
      <alignment horizontal="center"/>
    </xf>
    <xf numFmtId="0" fontId="0" fillId="4" borderId="1" xfId="0" applyFill="1" applyBorder="1"/>
    <xf numFmtId="0" fontId="7" fillId="4" borderId="1" xfId="0" applyFont="1" applyFill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4" borderId="1" xfId="0" applyFont="1" applyFill="1" applyBorder="1"/>
    <xf numFmtId="0" fontId="0" fillId="0" borderId="1" xfId="0" applyBorder="1"/>
    <xf numFmtId="0" fontId="7" fillId="0" borderId="1" xfId="0" applyFont="1" applyBorder="1"/>
    <xf numFmtId="0" fontId="0" fillId="0" borderId="0" xfId="0" applyAlignment="1">
      <alignment horizontal="left"/>
    </xf>
    <xf numFmtId="0" fontId="4" fillId="0" borderId="0" xfId="0" applyFont="1"/>
    <xf numFmtId="9" fontId="0" fillId="5" borderId="0" xfId="1" applyFont="1" applyFill="1"/>
    <xf numFmtId="0" fontId="7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0" xfId="0" applyAlignment="1">
      <alignment horizontal="center"/>
    </xf>
    <xf numFmtId="0" fontId="0" fillId="5" borderId="0" xfId="0" applyFill="1"/>
    <xf numFmtId="0" fontId="7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5" xfId="0" applyBorder="1"/>
    <xf numFmtId="0" fontId="0" fillId="0" borderId="6" xfId="0" applyBorder="1"/>
    <xf numFmtId="0" fontId="0" fillId="5" borderId="1" xfId="0" applyFill="1" applyBorder="1"/>
    <xf numFmtId="0" fontId="0" fillId="6" borderId="1" xfId="0" applyFill="1" applyBorder="1"/>
    <xf numFmtId="0" fontId="3" fillId="0" borderId="0" xfId="0" applyFont="1" applyAlignment="1">
      <alignment horizontal="center"/>
    </xf>
    <xf numFmtId="1" fontId="0" fillId="0" borderId="1" xfId="0" applyNumberFormat="1" applyBorder="1"/>
    <xf numFmtId="0" fontId="3" fillId="0" borderId="0" xfId="0" applyFont="1"/>
    <xf numFmtId="0" fontId="9" fillId="7" borderId="0" xfId="0" applyFont="1" applyFill="1"/>
    <xf numFmtId="0" fontId="10" fillId="7" borderId="0" xfId="0" applyFont="1" applyFill="1"/>
    <xf numFmtId="0" fontId="11" fillId="7" borderId="0" xfId="0" applyFont="1" applyFill="1"/>
    <xf numFmtId="0" fontId="12" fillId="7" borderId="0" xfId="0" applyFont="1" applyFill="1"/>
    <xf numFmtId="0" fontId="13" fillId="7" borderId="0" xfId="0" applyFont="1" applyFill="1"/>
    <xf numFmtId="0" fontId="12" fillId="7" borderId="0" xfId="0" applyFont="1" applyFill="1" applyAlignment="1">
      <alignment horizontal="left"/>
    </xf>
    <xf numFmtId="0" fontId="14" fillId="7" borderId="0" xfId="0" applyFont="1" applyFill="1"/>
    <xf numFmtId="0" fontId="14" fillId="7" borderId="0" xfId="0" applyFont="1" applyFill="1" applyAlignment="1">
      <alignment horizontal="center"/>
    </xf>
    <xf numFmtId="0" fontId="7" fillId="3" borderId="0" xfId="0" applyFont="1" applyFill="1" applyAlignment="1">
      <alignment horizontal="center"/>
    </xf>
    <xf numFmtId="0" fontId="7" fillId="3" borderId="7" xfId="0" applyFont="1" applyFill="1" applyBorder="1" applyAlignment="1">
      <alignment horizontal="center"/>
    </xf>
    <xf numFmtId="0" fontId="7" fillId="3" borderId="8" xfId="0" applyFont="1" applyFill="1" applyBorder="1" applyAlignment="1">
      <alignment horizontal="center"/>
    </xf>
    <xf numFmtId="0" fontId="15" fillId="0" borderId="0" xfId="0" applyFont="1"/>
    <xf numFmtId="0" fontId="16" fillId="0" borderId="0" xfId="2"/>
    <xf numFmtId="0" fontId="16" fillId="0" borderId="0" xfId="2" quotePrefix="1"/>
    <xf numFmtId="0" fontId="0" fillId="8" borderId="0" xfId="0" applyFill="1"/>
    <xf numFmtId="0" fontId="0" fillId="9" borderId="0" xfId="0" applyFill="1"/>
    <xf numFmtId="0" fontId="0" fillId="0" borderId="1" xfId="0" applyBorder="1" applyAlignment="1">
      <alignment horizontal="center"/>
    </xf>
    <xf numFmtId="0" fontId="0" fillId="2" borderId="0" xfId="0" applyFill="1"/>
    <xf numFmtId="0" fontId="0" fillId="10" borderId="0" xfId="0" applyFill="1"/>
    <xf numFmtId="14" fontId="0" fillId="0" borderId="0" xfId="0" applyNumberFormat="1"/>
    <xf numFmtId="20" fontId="0" fillId="0" borderId="0" xfId="0" applyNumberFormat="1"/>
    <xf numFmtId="20" fontId="0" fillId="5" borderId="0" xfId="0" applyNumberFormat="1" applyFill="1"/>
    <xf numFmtId="14" fontId="0" fillId="5" borderId="0" xfId="0" applyNumberFormat="1" applyFill="1"/>
    <xf numFmtId="0" fontId="7" fillId="0" borderId="0" xfId="0" applyFont="1" applyAlignment="1">
      <alignment horizontal="right"/>
    </xf>
    <xf numFmtId="0" fontId="2" fillId="0" borderId="0" xfId="4"/>
    <xf numFmtId="14" fontId="11" fillId="7" borderId="0" xfId="0" applyNumberFormat="1" applyFont="1" applyFill="1"/>
    <xf numFmtId="0" fontId="13" fillId="7" borderId="0" xfId="4" applyFont="1" applyFill="1"/>
    <xf numFmtId="0" fontId="14" fillId="7" borderId="0" xfId="4" applyFont="1" applyFill="1"/>
    <xf numFmtId="0" fontId="13" fillId="0" borderId="0" xfId="4" applyFont="1"/>
    <xf numFmtId="0" fontId="14" fillId="0" borderId="0" xfId="4" applyFont="1"/>
    <xf numFmtId="0" fontId="0" fillId="11" borderId="0" xfId="0" applyFill="1"/>
    <xf numFmtId="0" fontId="1" fillId="0" borderId="0" xfId="0" applyFont="1"/>
    <xf numFmtId="0" fontId="1" fillId="2" borderId="0" xfId="0" applyFont="1" applyFill="1"/>
    <xf numFmtId="0" fontId="0" fillId="8" borderId="1" xfId="0" applyFill="1" applyBorder="1"/>
    <xf numFmtId="0" fontId="0" fillId="11" borderId="1" xfId="0" applyFill="1" applyBorder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1" fillId="0" borderId="0" xfId="5"/>
    <xf numFmtId="0" fontId="19" fillId="7" borderId="0" xfId="0" applyFont="1" applyFill="1"/>
    <xf numFmtId="0" fontId="15" fillId="7" borderId="0" xfId="5" applyFont="1" applyFill="1"/>
    <xf numFmtId="2" fontId="0" fillId="0" borderId="0" xfId="0" applyNumberFormat="1"/>
    <xf numFmtId="0" fontId="0" fillId="7" borderId="0" xfId="0" applyFill="1"/>
    <xf numFmtId="9" fontId="0" fillId="0" borderId="0" xfId="0" applyNumberFormat="1"/>
    <xf numFmtId="166" fontId="0" fillId="0" borderId="0" xfId="0" applyNumberFormat="1"/>
    <xf numFmtId="0" fontId="0" fillId="9" borderId="1" xfId="0" applyFill="1" applyBorder="1"/>
    <xf numFmtId="165" fontId="0" fillId="0" borderId="0" xfId="0" applyNumberFormat="1"/>
    <xf numFmtId="0" fontId="0" fillId="3" borderId="1" xfId="0" applyFill="1" applyBorder="1" applyAlignment="1">
      <alignment horizontal="center"/>
    </xf>
    <xf numFmtId="167" fontId="0" fillId="0" borderId="0" xfId="0" applyNumberFormat="1"/>
    <xf numFmtId="1" fontId="0" fillId="0" borderId="0" xfId="0" applyNumberFormat="1"/>
    <xf numFmtId="168" fontId="0" fillId="0" borderId="0" xfId="0" applyNumberFormat="1"/>
    <xf numFmtId="0" fontId="18" fillId="0" borderId="0" xfId="0" applyFont="1"/>
    <xf numFmtId="8" fontId="0" fillId="0" borderId="0" xfId="0" applyNumberFormat="1"/>
    <xf numFmtId="170" fontId="4" fillId="7" borderId="0" xfId="0" applyNumberFormat="1" applyFont="1" applyFill="1"/>
    <xf numFmtId="0" fontId="2" fillId="7" borderId="0" xfId="4" applyFill="1"/>
    <xf numFmtId="0" fontId="15" fillId="7" borderId="0" xfId="4" applyFont="1" applyFill="1"/>
    <xf numFmtId="0" fontId="1" fillId="0" borderId="0" xfId="4" applyFont="1"/>
    <xf numFmtId="0" fontId="2" fillId="3" borderId="0" xfId="4" applyFill="1"/>
    <xf numFmtId="169" fontId="0" fillId="11" borderId="0" xfId="0" applyNumberFormat="1" applyFill="1"/>
    <xf numFmtId="170" fontId="0" fillId="11" borderId="0" xfId="0" applyNumberFormat="1" applyFill="1"/>
    <xf numFmtId="21" fontId="0" fillId="8" borderId="0" xfId="0" applyNumberFormat="1" applyFill="1"/>
    <xf numFmtId="46" fontId="0" fillId="0" borderId="0" xfId="0" applyNumberFormat="1"/>
    <xf numFmtId="46" fontId="0" fillId="8" borderId="0" xfId="0" applyNumberFormat="1" applyFill="1"/>
    <xf numFmtId="0" fontId="0" fillId="7" borderId="9" xfId="0" applyFill="1" applyBorder="1"/>
    <xf numFmtId="0" fontId="0" fillId="6" borderId="0" xfId="0" applyFill="1"/>
    <xf numFmtId="21" fontId="0" fillId="9" borderId="0" xfId="0" applyNumberFormat="1" applyFill="1"/>
    <xf numFmtId="170" fontId="0" fillId="0" borderId="0" xfId="0" applyNumberFormat="1"/>
    <xf numFmtId="170" fontId="0" fillId="9" borderId="0" xfId="0" applyNumberFormat="1" applyFill="1"/>
    <xf numFmtId="0" fontId="0" fillId="15" borderId="0" xfId="0" applyFill="1"/>
  </cellXfs>
  <cellStyles count="6">
    <cellStyle name="Comma 2" xfId="3" xr:uid="{5F525BB9-7429-45F5-BEC0-81AB754DF782}"/>
    <cellStyle name="Hiperłącze" xfId="2" builtinId="8"/>
    <cellStyle name="Normal 2" xfId="4" xr:uid="{2078446C-E18A-4CBA-B870-126019CEA489}"/>
    <cellStyle name="Normal 3" xfId="5" xr:uid="{A1199ABE-7611-423A-B459-56CD9D4F7220}"/>
    <cellStyle name="Normalny" xfId="0" builtinId="0"/>
    <cellStyle name="Procentowy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Wykr!$B$6</c:f>
              <c:strCache>
                <c:ptCount val="1"/>
                <c:pt idx="0">
                  <c:v>Nauka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Wykr!$A$7:$A$12</c:f>
              <c:strCache>
                <c:ptCount val="6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</c:strCache>
            </c:strRef>
          </c:cat>
          <c:val>
            <c:numRef>
              <c:f>Wykr!$B$7:$B$12</c:f>
              <c:numCache>
                <c:formatCode>General</c:formatCode>
                <c:ptCount val="6"/>
                <c:pt idx="0">
                  <c:v>120.34</c:v>
                </c:pt>
                <c:pt idx="1">
                  <c:v>76.28</c:v>
                </c:pt>
                <c:pt idx="2">
                  <c:v>91.79</c:v>
                </c:pt>
                <c:pt idx="3">
                  <c:v>140.58000000000001</c:v>
                </c:pt>
                <c:pt idx="4">
                  <c:v>97.41</c:v>
                </c:pt>
                <c:pt idx="5">
                  <c:v>34.28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78-4EB8-8F63-7C172B396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45729504"/>
        <c:axId val="1587142128"/>
      </c:barChart>
      <c:lineChart>
        <c:grouping val="standard"/>
        <c:varyColors val="0"/>
        <c:ser>
          <c:idx val="1"/>
          <c:order val="1"/>
          <c:tx>
            <c:strRef>
              <c:f>Wykr!$G$6</c:f>
              <c:strCache>
                <c:ptCount val="1"/>
                <c:pt idx="0">
                  <c:v>Suma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Wykr!$A$7:$A$12</c:f>
              <c:strCache>
                <c:ptCount val="6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</c:strCache>
            </c:strRef>
          </c:cat>
          <c:val>
            <c:numRef>
              <c:f>Wykr!$G$7:$G$12</c:f>
              <c:numCache>
                <c:formatCode>General</c:formatCode>
                <c:ptCount val="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78-4EB8-8F63-7C172B396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5720224"/>
        <c:axId val="1587149808"/>
      </c:lineChart>
      <c:catAx>
        <c:axId val="2045729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587142128"/>
        <c:crosses val="autoZero"/>
        <c:auto val="1"/>
        <c:lblAlgn val="ctr"/>
        <c:lblOffset val="100"/>
        <c:noMultiLvlLbl val="0"/>
      </c:catAx>
      <c:valAx>
        <c:axId val="1587142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045729504"/>
        <c:crosses val="autoZero"/>
        <c:crossBetween val="between"/>
      </c:valAx>
      <c:valAx>
        <c:axId val="158714980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045720224"/>
        <c:crosses val="max"/>
        <c:crossBetween val="between"/>
      </c:valAx>
      <c:catAx>
        <c:axId val="2045720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871498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Wykr!$A$7</c:f>
              <c:strCache>
                <c:ptCount val="1"/>
                <c:pt idx="0">
                  <c:v>Styczeń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FCB-4813-8B82-9CDD9A94D71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FCB-4813-8B82-9CDD9A94D71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FCB-4813-8B82-9CDD9A94D71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FCB-4813-8B82-9CDD9A94D71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FCB-4813-8B82-9CDD9A94D71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Wykr!$B$6:$F$6</c:f>
              <c:strCache>
                <c:ptCount val="5"/>
                <c:pt idx="0">
                  <c:v>Nauka</c:v>
                </c:pt>
                <c:pt idx="1">
                  <c:v>Kultura</c:v>
                </c:pt>
                <c:pt idx="2">
                  <c:v>Żywność</c:v>
                </c:pt>
                <c:pt idx="3">
                  <c:v>Transport</c:v>
                </c:pt>
                <c:pt idx="4">
                  <c:v>Inne</c:v>
                </c:pt>
              </c:strCache>
            </c:strRef>
          </c:cat>
          <c:val>
            <c:numRef>
              <c:f>Wykr!$B$7:$F$7</c:f>
              <c:numCache>
                <c:formatCode>General</c:formatCode>
                <c:ptCount val="5"/>
                <c:pt idx="0">
                  <c:v>120.34</c:v>
                </c:pt>
                <c:pt idx="1">
                  <c:v>23.45</c:v>
                </c:pt>
                <c:pt idx="2">
                  <c:v>65.34</c:v>
                </c:pt>
                <c:pt idx="3">
                  <c:v>45.67</c:v>
                </c:pt>
                <c:pt idx="4">
                  <c:v>56.76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F6-4483-9D2C-08E40A5B547D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Interpretacja graficzna</a:t>
            </a:r>
          </a:p>
        </c:rich>
      </c:tx>
      <c:layout>
        <c:manualLayout>
          <c:xMode val="edge"/>
          <c:yMode val="edge"/>
          <c:x val="0.25256274720534583"/>
          <c:y val="1.40969149956025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>
        <c:manualLayout>
          <c:layoutTarget val="inner"/>
          <c:xMode val="edge"/>
          <c:yMode val="edge"/>
          <c:x val="8.9021852769796531E-2"/>
          <c:y val="7.6340714665490569E-2"/>
          <c:w val="0.86165595595815148"/>
          <c:h val="0.88090271315663971"/>
        </c:manualLayout>
      </c:layout>
      <c:scatterChart>
        <c:scatterStyle val="lineMarker"/>
        <c:varyColors val="0"/>
        <c:ser>
          <c:idx val="0"/>
          <c:order val="0"/>
          <c:tx>
            <c:strRef>
              <c:f>PL!$B$17</c:f>
              <c:strCache>
                <c:ptCount val="1"/>
                <c:pt idx="0">
                  <c:v>o3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PL!$A$18:$A$38</c:f>
              <c:numCache>
                <c:formatCode>General</c:formatCode>
                <c:ptCount val="21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</c:numCache>
            </c:numRef>
          </c:xVal>
          <c:yVal>
            <c:numRef>
              <c:f>PL!$B$18:$B$38</c:f>
              <c:numCache>
                <c:formatCode>General</c:formatCode>
                <c:ptCount val="21"/>
                <c:pt idx="0">
                  <c:v>9</c:v>
                </c:pt>
                <c:pt idx="1">
                  <c:v>8.625</c:v>
                </c:pt>
                <c:pt idx="2">
                  <c:v>8.25</c:v>
                </c:pt>
                <c:pt idx="3">
                  <c:v>7.875</c:v>
                </c:pt>
                <c:pt idx="4">
                  <c:v>7.5</c:v>
                </c:pt>
                <c:pt idx="5">
                  <c:v>7.125</c:v>
                </c:pt>
                <c:pt idx="6">
                  <c:v>6.75</c:v>
                </c:pt>
                <c:pt idx="7">
                  <c:v>6.375</c:v>
                </c:pt>
                <c:pt idx="8">
                  <c:v>6</c:v>
                </c:pt>
                <c:pt idx="9">
                  <c:v>5.625</c:v>
                </c:pt>
                <c:pt idx="10">
                  <c:v>5.25</c:v>
                </c:pt>
                <c:pt idx="11">
                  <c:v>4.875</c:v>
                </c:pt>
                <c:pt idx="12">
                  <c:v>4.5</c:v>
                </c:pt>
                <c:pt idx="13">
                  <c:v>4.125</c:v>
                </c:pt>
                <c:pt idx="14">
                  <c:v>3.75</c:v>
                </c:pt>
                <c:pt idx="15">
                  <c:v>3.375</c:v>
                </c:pt>
                <c:pt idx="16">
                  <c:v>3</c:v>
                </c:pt>
                <c:pt idx="17">
                  <c:v>2.625</c:v>
                </c:pt>
                <c:pt idx="18">
                  <c:v>2.25</c:v>
                </c:pt>
                <c:pt idx="19">
                  <c:v>1.875</c:v>
                </c:pt>
                <c:pt idx="20">
                  <c:v>1.5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7E5-4308-8A24-C58A70684D09}"/>
            </c:ext>
          </c:extLst>
        </c:ser>
        <c:ser>
          <c:idx val="1"/>
          <c:order val="1"/>
          <c:tx>
            <c:strRef>
              <c:f>PL!$C$17</c:f>
              <c:strCache>
                <c:ptCount val="1"/>
                <c:pt idx="0">
                  <c:v>o2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PL!$A$18:$A$38</c:f>
              <c:numCache>
                <c:formatCode>General</c:formatCode>
                <c:ptCount val="21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</c:numCache>
            </c:numRef>
          </c:xVal>
          <c:yVal>
            <c:numRef>
              <c:f>PL!$C$18:$C$38</c:f>
              <c:numCache>
                <c:formatCode>General</c:formatCode>
                <c:ptCount val="21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  <c:pt idx="20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7E5-4308-8A24-C58A70684D09}"/>
            </c:ext>
          </c:extLst>
        </c:ser>
        <c:ser>
          <c:idx val="2"/>
          <c:order val="2"/>
          <c:tx>
            <c:strRef>
              <c:f>PL!$D$17</c:f>
              <c:strCache>
                <c:ptCount val="1"/>
                <c:pt idx="0">
                  <c:v>fc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PL!$A$18:$A$38</c:f>
              <c:numCache>
                <c:formatCode>General</c:formatCode>
                <c:ptCount val="21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</c:numCache>
            </c:numRef>
          </c:xVal>
          <c:yVal>
            <c:numRef>
              <c:f>PL!$D$18:$D$38</c:f>
              <c:numCache>
                <c:formatCode>General</c:formatCode>
                <c:ptCount val="21"/>
                <c:pt idx="0">
                  <c:v>7.2</c:v>
                </c:pt>
                <c:pt idx="1">
                  <c:v>7.05</c:v>
                </c:pt>
                <c:pt idx="2">
                  <c:v>6.9</c:v>
                </c:pt>
                <c:pt idx="3">
                  <c:v>6.75</c:v>
                </c:pt>
                <c:pt idx="4">
                  <c:v>6.6</c:v>
                </c:pt>
                <c:pt idx="5">
                  <c:v>6.45</c:v>
                </c:pt>
                <c:pt idx="6">
                  <c:v>6.3</c:v>
                </c:pt>
                <c:pt idx="7">
                  <c:v>6.15</c:v>
                </c:pt>
                <c:pt idx="8">
                  <c:v>6</c:v>
                </c:pt>
                <c:pt idx="9">
                  <c:v>5.85</c:v>
                </c:pt>
                <c:pt idx="10">
                  <c:v>5.7</c:v>
                </c:pt>
                <c:pt idx="11">
                  <c:v>5.55</c:v>
                </c:pt>
                <c:pt idx="12">
                  <c:v>5.4</c:v>
                </c:pt>
                <c:pt idx="13">
                  <c:v>5.25</c:v>
                </c:pt>
                <c:pt idx="14">
                  <c:v>5.0999999999999996</c:v>
                </c:pt>
                <c:pt idx="15">
                  <c:v>4.95</c:v>
                </c:pt>
                <c:pt idx="16">
                  <c:v>4.8</c:v>
                </c:pt>
                <c:pt idx="17">
                  <c:v>4.6500000000000004</c:v>
                </c:pt>
                <c:pt idx="18">
                  <c:v>4.5</c:v>
                </c:pt>
                <c:pt idx="19">
                  <c:v>4.3499999999999996</c:v>
                </c:pt>
                <c:pt idx="20">
                  <c:v>4.2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7E5-4308-8A24-C58A70684D09}"/>
            </c:ext>
          </c:extLst>
        </c:ser>
        <c:ser>
          <c:idx val="3"/>
          <c:order val="3"/>
          <c:tx>
            <c:strRef>
              <c:f>PL!$F$17</c:f>
              <c:strCache>
                <c:ptCount val="1"/>
                <c:pt idx="0">
                  <c:v>o1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PL!$E$18:$E$38</c:f>
              <c:numCache>
                <c:formatCode>General</c:formatCode>
                <c:ptCount val="21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</c:numCache>
            </c:numRef>
          </c:xVal>
          <c:yVal>
            <c:numRef>
              <c:f>PL!$F$18:$F$38</c:f>
              <c:numCache>
                <c:formatCode>General</c:formatCode>
                <c:ptCount val="21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7E5-4308-8A24-C58A70684D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550016"/>
        <c:axId val="7640912"/>
      </c:scatterChart>
      <c:valAx>
        <c:axId val="385500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640912"/>
        <c:crosses val="autoZero"/>
        <c:crossBetween val="midCat"/>
        <c:majorUnit val="2"/>
      </c:valAx>
      <c:valAx>
        <c:axId val="7640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85500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92307325220711"/>
          <c:y val="0.11688673517298692"/>
          <c:w val="0.6325583392984967"/>
          <c:h val="3.9647850923458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8.png"/><Relationship Id="rId1" Type="http://schemas.openxmlformats.org/officeDocument/2006/relationships/image" Target="../media/image57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1.png"/><Relationship Id="rId2" Type="http://schemas.openxmlformats.org/officeDocument/2006/relationships/image" Target="../media/image60.png"/><Relationship Id="rId1" Type="http://schemas.openxmlformats.org/officeDocument/2006/relationships/image" Target="../media/image59.png"/><Relationship Id="rId4" Type="http://schemas.openxmlformats.org/officeDocument/2006/relationships/image" Target="../media/image62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4.png"/><Relationship Id="rId1" Type="http://schemas.openxmlformats.org/officeDocument/2006/relationships/image" Target="../media/image63.tmp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6.emf"/><Relationship Id="rId1" Type="http://schemas.openxmlformats.org/officeDocument/2006/relationships/image" Target="../media/image65.tmp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7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0.emf"/><Relationship Id="rId2" Type="http://schemas.openxmlformats.org/officeDocument/2006/relationships/image" Target="../media/image69.png"/><Relationship Id="rId1" Type="http://schemas.openxmlformats.org/officeDocument/2006/relationships/image" Target="../media/image68.png"/><Relationship Id="rId4" Type="http://schemas.openxmlformats.org/officeDocument/2006/relationships/chart" Target="../charts/chart3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78.png"/><Relationship Id="rId3" Type="http://schemas.openxmlformats.org/officeDocument/2006/relationships/image" Target="../media/image73.png"/><Relationship Id="rId7" Type="http://schemas.openxmlformats.org/officeDocument/2006/relationships/image" Target="../media/image77.png"/><Relationship Id="rId2" Type="http://schemas.openxmlformats.org/officeDocument/2006/relationships/image" Target="../media/image72.png"/><Relationship Id="rId1" Type="http://schemas.openxmlformats.org/officeDocument/2006/relationships/image" Target="../media/image71.emf"/><Relationship Id="rId6" Type="http://schemas.openxmlformats.org/officeDocument/2006/relationships/image" Target="../media/image76.png"/><Relationship Id="rId5" Type="http://schemas.openxmlformats.org/officeDocument/2006/relationships/image" Target="../media/image75.png"/><Relationship Id="rId4" Type="http://schemas.openxmlformats.org/officeDocument/2006/relationships/image" Target="../media/image74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9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82.emf"/><Relationship Id="rId2" Type="http://schemas.openxmlformats.org/officeDocument/2006/relationships/image" Target="../media/image81.png"/><Relationship Id="rId1" Type="http://schemas.openxmlformats.org/officeDocument/2006/relationships/image" Target="../media/image80.png"/><Relationship Id="rId4" Type="http://schemas.openxmlformats.org/officeDocument/2006/relationships/image" Target="../media/image83.emf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86.emf"/><Relationship Id="rId2" Type="http://schemas.openxmlformats.org/officeDocument/2006/relationships/image" Target="../media/image85.png"/><Relationship Id="rId1" Type="http://schemas.openxmlformats.org/officeDocument/2006/relationships/image" Target="../media/image8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94.png"/><Relationship Id="rId3" Type="http://schemas.openxmlformats.org/officeDocument/2006/relationships/image" Target="../media/image89.png"/><Relationship Id="rId7" Type="http://schemas.openxmlformats.org/officeDocument/2006/relationships/image" Target="../media/image93.emf"/><Relationship Id="rId2" Type="http://schemas.openxmlformats.org/officeDocument/2006/relationships/image" Target="../media/image88.png"/><Relationship Id="rId1" Type="http://schemas.openxmlformats.org/officeDocument/2006/relationships/image" Target="../media/image87.png"/><Relationship Id="rId6" Type="http://schemas.openxmlformats.org/officeDocument/2006/relationships/image" Target="../media/image92.png"/><Relationship Id="rId5" Type="http://schemas.openxmlformats.org/officeDocument/2006/relationships/image" Target="../media/image91.png"/><Relationship Id="rId10" Type="http://schemas.openxmlformats.org/officeDocument/2006/relationships/image" Target="../media/image96.png"/><Relationship Id="rId4" Type="http://schemas.openxmlformats.org/officeDocument/2006/relationships/image" Target="../media/image90.png"/><Relationship Id="rId9" Type="http://schemas.openxmlformats.org/officeDocument/2006/relationships/image" Target="../media/image95.emf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4.gif"/><Relationship Id="rId3" Type="http://schemas.openxmlformats.org/officeDocument/2006/relationships/image" Target="../media/image99.jpeg"/><Relationship Id="rId7" Type="http://schemas.openxmlformats.org/officeDocument/2006/relationships/image" Target="../media/image103.gif"/><Relationship Id="rId2" Type="http://schemas.openxmlformats.org/officeDocument/2006/relationships/image" Target="../media/image98.jpeg"/><Relationship Id="rId1" Type="http://schemas.openxmlformats.org/officeDocument/2006/relationships/image" Target="../media/image97.jpeg"/><Relationship Id="rId6" Type="http://schemas.openxmlformats.org/officeDocument/2006/relationships/image" Target="../media/image102.gif"/><Relationship Id="rId11" Type="http://schemas.openxmlformats.org/officeDocument/2006/relationships/image" Target="../media/image107.gif"/><Relationship Id="rId5" Type="http://schemas.openxmlformats.org/officeDocument/2006/relationships/image" Target="../media/image101.gif"/><Relationship Id="rId10" Type="http://schemas.openxmlformats.org/officeDocument/2006/relationships/image" Target="../media/image106.gif"/><Relationship Id="rId4" Type="http://schemas.openxmlformats.org/officeDocument/2006/relationships/image" Target="../media/image100.jpeg"/><Relationship Id="rId9" Type="http://schemas.openxmlformats.org/officeDocument/2006/relationships/image" Target="../media/image105.gi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.xml"/><Relationship Id="rId3" Type="http://schemas.openxmlformats.org/officeDocument/2006/relationships/image" Target="../media/image9.png"/><Relationship Id="rId7" Type="http://schemas.openxmlformats.org/officeDocument/2006/relationships/image" Target="../media/image13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Relationship Id="rId9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emf"/><Relationship Id="rId2" Type="http://schemas.openxmlformats.org/officeDocument/2006/relationships/image" Target="../media/image15.png"/><Relationship Id="rId1" Type="http://schemas.openxmlformats.org/officeDocument/2006/relationships/image" Target="../media/image14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emf"/><Relationship Id="rId2" Type="http://schemas.openxmlformats.org/officeDocument/2006/relationships/image" Target="../media/image18.emf"/><Relationship Id="rId1" Type="http://schemas.openxmlformats.org/officeDocument/2006/relationships/image" Target="../media/image17.png"/><Relationship Id="rId6" Type="http://schemas.openxmlformats.org/officeDocument/2006/relationships/image" Target="../media/image22.emf"/><Relationship Id="rId5" Type="http://schemas.openxmlformats.org/officeDocument/2006/relationships/image" Target="../media/image21.png"/><Relationship Id="rId4" Type="http://schemas.openxmlformats.org/officeDocument/2006/relationships/image" Target="../media/image20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png"/><Relationship Id="rId13" Type="http://schemas.openxmlformats.org/officeDocument/2006/relationships/image" Target="../media/image35.png"/><Relationship Id="rId18" Type="http://schemas.openxmlformats.org/officeDocument/2006/relationships/image" Target="../media/image40.png"/><Relationship Id="rId3" Type="http://schemas.openxmlformats.org/officeDocument/2006/relationships/image" Target="../media/image25.png"/><Relationship Id="rId21" Type="http://schemas.openxmlformats.org/officeDocument/2006/relationships/image" Target="../media/image43.emf"/><Relationship Id="rId7" Type="http://schemas.openxmlformats.org/officeDocument/2006/relationships/image" Target="../media/image29.png"/><Relationship Id="rId12" Type="http://schemas.openxmlformats.org/officeDocument/2006/relationships/image" Target="../media/image34.png"/><Relationship Id="rId17" Type="http://schemas.openxmlformats.org/officeDocument/2006/relationships/image" Target="../media/image39.png"/><Relationship Id="rId2" Type="http://schemas.openxmlformats.org/officeDocument/2006/relationships/image" Target="../media/image24.png"/><Relationship Id="rId16" Type="http://schemas.openxmlformats.org/officeDocument/2006/relationships/image" Target="../media/image38.png"/><Relationship Id="rId20" Type="http://schemas.openxmlformats.org/officeDocument/2006/relationships/image" Target="../media/image42.emf"/><Relationship Id="rId1" Type="http://schemas.openxmlformats.org/officeDocument/2006/relationships/image" Target="../media/image23.png"/><Relationship Id="rId6" Type="http://schemas.openxmlformats.org/officeDocument/2006/relationships/image" Target="../media/image28.png"/><Relationship Id="rId11" Type="http://schemas.openxmlformats.org/officeDocument/2006/relationships/image" Target="../media/image33.png"/><Relationship Id="rId5" Type="http://schemas.openxmlformats.org/officeDocument/2006/relationships/image" Target="../media/image27.png"/><Relationship Id="rId15" Type="http://schemas.openxmlformats.org/officeDocument/2006/relationships/image" Target="../media/image37.png"/><Relationship Id="rId23" Type="http://schemas.openxmlformats.org/officeDocument/2006/relationships/image" Target="../media/image45.emf"/><Relationship Id="rId10" Type="http://schemas.openxmlformats.org/officeDocument/2006/relationships/image" Target="../media/image32.png"/><Relationship Id="rId19" Type="http://schemas.openxmlformats.org/officeDocument/2006/relationships/image" Target="../media/image41.png"/><Relationship Id="rId4" Type="http://schemas.openxmlformats.org/officeDocument/2006/relationships/image" Target="../media/image26.png"/><Relationship Id="rId9" Type="http://schemas.openxmlformats.org/officeDocument/2006/relationships/image" Target="../media/image31.emf"/><Relationship Id="rId14" Type="http://schemas.openxmlformats.org/officeDocument/2006/relationships/image" Target="../media/image36.png"/><Relationship Id="rId22" Type="http://schemas.openxmlformats.org/officeDocument/2006/relationships/image" Target="../media/image44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4.png"/><Relationship Id="rId3" Type="http://schemas.openxmlformats.org/officeDocument/2006/relationships/image" Target="../media/image49.tmp"/><Relationship Id="rId7" Type="http://schemas.openxmlformats.org/officeDocument/2006/relationships/image" Target="../media/image53.png"/><Relationship Id="rId2" Type="http://schemas.openxmlformats.org/officeDocument/2006/relationships/image" Target="../media/image48.tmp"/><Relationship Id="rId1" Type="http://schemas.openxmlformats.org/officeDocument/2006/relationships/image" Target="../media/image47.tmp"/><Relationship Id="rId6" Type="http://schemas.openxmlformats.org/officeDocument/2006/relationships/image" Target="../media/image52.png"/><Relationship Id="rId5" Type="http://schemas.openxmlformats.org/officeDocument/2006/relationships/image" Target="../media/image51.png"/><Relationship Id="rId4" Type="http://schemas.openxmlformats.org/officeDocument/2006/relationships/image" Target="../media/image50.tmp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6.png"/><Relationship Id="rId1" Type="http://schemas.openxmlformats.org/officeDocument/2006/relationships/image" Target="../media/image5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236</xdr:row>
      <xdr:rowOff>9525</xdr:rowOff>
    </xdr:from>
    <xdr:to>
      <xdr:col>6</xdr:col>
      <xdr:colOff>332877</xdr:colOff>
      <xdr:row>241</xdr:row>
      <xdr:rowOff>114168</xdr:rowOff>
    </xdr:to>
    <xdr:pic>
      <xdr:nvPicPr>
        <xdr:cNvPr id="2" name="Obraz 4">
          <a:extLst>
            <a:ext uri="{FF2B5EF4-FFF2-40B4-BE49-F238E27FC236}">
              <a16:creationId xmlns:a16="http://schemas.microsoft.com/office/drawing/2014/main" id="{1F5AF37C-A11F-41BF-84C7-6FD9C8875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7439025"/>
          <a:ext cx="3980952" cy="10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225</xdr:row>
      <xdr:rowOff>9525</xdr:rowOff>
    </xdr:from>
    <xdr:to>
      <xdr:col>5</xdr:col>
      <xdr:colOff>428190</xdr:colOff>
      <xdr:row>235</xdr:row>
      <xdr:rowOff>123573</xdr:rowOff>
    </xdr:to>
    <xdr:pic>
      <xdr:nvPicPr>
        <xdr:cNvPr id="3" name="Obraz 5">
          <a:extLst>
            <a:ext uri="{FF2B5EF4-FFF2-40B4-BE49-F238E27FC236}">
              <a16:creationId xmlns:a16="http://schemas.microsoft.com/office/drawing/2014/main" id="{60E3D50A-DE15-408E-8217-E85A387AB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343525"/>
          <a:ext cx="3476190" cy="20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9520</xdr:colOff>
      <xdr:row>242</xdr:row>
      <xdr:rowOff>9522</xdr:rowOff>
    </xdr:from>
    <xdr:to>
      <xdr:col>9</xdr:col>
      <xdr:colOff>201216</xdr:colOff>
      <xdr:row>247</xdr:row>
      <xdr:rowOff>94165</xdr:rowOff>
    </xdr:to>
    <xdr:pic>
      <xdr:nvPicPr>
        <xdr:cNvPr id="4" name="Obraz 6">
          <a:extLst>
            <a:ext uri="{FF2B5EF4-FFF2-40B4-BE49-F238E27FC236}">
              <a16:creationId xmlns:a16="http://schemas.microsoft.com/office/drawing/2014/main" id="{5F7858F5-E5BE-4A96-AE38-815C156FA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20" y="8582022"/>
          <a:ext cx="5678096" cy="103714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0</xdr:rowOff>
    </xdr:from>
    <xdr:to>
      <xdr:col>17</xdr:col>
      <xdr:colOff>447675</xdr:colOff>
      <xdr:row>14</xdr:row>
      <xdr:rowOff>142875</xdr:rowOff>
    </xdr:to>
    <xdr:pic>
      <xdr:nvPicPr>
        <xdr:cNvPr id="2" name="Obraz 9">
          <a:extLst>
            <a:ext uri="{FF2B5EF4-FFF2-40B4-BE49-F238E27FC236}">
              <a16:creationId xmlns:a16="http://schemas.microsoft.com/office/drawing/2014/main" id="{EFA91BE2-4251-4DBA-8A4A-464810920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428625"/>
          <a:ext cx="5324475" cy="2619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7</xdr:col>
      <xdr:colOff>317389</xdr:colOff>
      <xdr:row>39</xdr:row>
      <xdr:rowOff>88631</xdr:rowOff>
    </xdr:to>
    <xdr:pic>
      <xdr:nvPicPr>
        <xdr:cNvPr id="3" name="Obraz 3">
          <a:extLst>
            <a:ext uri="{FF2B5EF4-FFF2-40B4-BE49-F238E27FC236}">
              <a16:creationId xmlns:a16="http://schemas.microsoft.com/office/drawing/2014/main" id="{C3A8ED61-6B67-4B16-AF17-800A1BA7D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429500"/>
          <a:ext cx="4584589" cy="275563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100</xdr:row>
      <xdr:rowOff>0</xdr:rowOff>
    </xdr:from>
    <xdr:to>
      <xdr:col>10</xdr:col>
      <xdr:colOff>294476</xdr:colOff>
      <xdr:row>121</xdr:row>
      <xdr:rowOff>104262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79D6ED71-4776-4108-A222-0F203D336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62000"/>
          <a:ext cx="6390476" cy="41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10</xdr:col>
      <xdr:colOff>294476</xdr:colOff>
      <xdr:row>143</xdr:row>
      <xdr:rowOff>104262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DE5EBDDE-BCBC-4A69-BEBB-11EB6213D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953000"/>
          <a:ext cx="6390476" cy="41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10</xdr:col>
      <xdr:colOff>294476</xdr:colOff>
      <xdr:row>165</xdr:row>
      <xdr:rowOff>104262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BFEB3AD0-7AC0-40B1-854B-389C5B277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144000"/>
          <a:ext cx="6390476" cy="4104762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167</xdr:row>
      <xdr:rowOff>0</xdr:rowOff>
    </xdr:from>
    <xdr:to>
      <xdr:col>12</xdr:col>
      <xdr:colOff>504457</xdr:colOff>
      <xdr:row>180</xdr:row>
      <xdr:rowOff>37786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0A983D80-1A54-4D9B-8BC4-E9A288884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648075" y="13525500"/>
          <a:ext cx="2942857" cy="251428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</xdr:row>
      <xdr:rowOff>0</xdr:rowOff>
    </xdr:from>
    <xdr:to>
      <xdr:col>12</xdr:col>
      <xdr:colOff>178212</xdr:colOff>
      <xdr:row>29</xdr:row>
      <xdr:rowOff>112176</xdr:rowOff>
    </xdr:to>
    <xdr:pic>
      <xdr:nvPicPr>
        <xdr:cNvPr id="2" name="Obraz 1" descr="Wycinek ekranu">
          <a:extLst>
            <a:ext uri="{FF2B5EF4-FFF2-40B4-BE49-F238E27FC236}">
              <a16:creationId xmlns:a16="http://schemas.microsoft.com/office/drawing/2014/main" id="{67C7002C-D193-442B-9672-7210B26D8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381000"/>
          <a:ext cx="7493411" cy="525567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41</xdr:row>
      <xdr:rowOff>180975</xdr:rowOff>
    </xdr:from>
    <xdr:to>
      <xdr:col>4</xdr:col>
      <xdr:colOff>18745</xdr:colOff>
      <xdr:row>54</xdr:row>
      <xdr:rowOff>9237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165ED738-A41A-4BD6-8FF1-77258F816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" y="2657475"/>
          <a:ext cx="2438095" cy="230476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161925</xdr:rowOff>
    </xdr:from>
    <xdr:to>
      <xdr:col>12</xdr:col>
      <xdr:colOff>443996</xdr:colOff>
      <xdr:row>25</xdr:row>
      <xdr:rowOff>185427</xdr:rowOff>
    </xdr:to>
    <xdr:pic>
      <xdr:nvPicPr>
        <xdr:cNvPr id="4" name="Obraz 1" descr="Wycinek ekranu">
          <a:extLst>
            <a:ext uri="{FF2B5EF4-FFF2-40B4-BE49-F238E27FC236}">
              <a16:creationId xmlns:a16="http://schemas.microsoft.com/office/drawing/2014/main" id="{90F1B462-275A-442E-8235-2BB47B4E3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352425"/>
          <a:ext cx="7759195" cy="45955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1</xdr:col>
      <xdr:colOff>9525</xdr:colOff>
      <xdr:row>32</xdr:row>
      <xdr:rowOff>19050</xdr:rowOff>
    </xdr:to>
    <xdr:pic>
      <xdr:nvPicPr>
        <xdr:cNvPr id="5" name="Obraz 2">
          <a:extLst>
            <a:ext uri="{FF2B5EF4-FFF2-40B4-BE49-F238E27FC236}">
              <a16:creationId xmlns:a16="http://schemas.microsoft.com/office/drawing/2014/main" id="{0D27A2DF-F450-4E71-95F7-8B67222440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72150"/>
          <a:ext cx="619125" cy="4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35</xdr:row>
      <xdr:rowOff>0</xdr:rowOff>
    </xdr:from>
    <xdr:to>
      <xdr:col>9</xdr:col>
      <xdr:colOff>142171</xdr:colOff>
      <xdr:row>50</xdr:row>
      <xdr:rowOff>104405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8A2B5055-7EE6-4EA0-B8CE-FCB35AD90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667500"/>
          <a:ext cx="5628571" cy="296190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0</xdr:row>
      <xdr:rowOff>0</xdr:rowOff>
    </xdr:from>
    <xdr:to>
      <xdr:col>14</xdr:col>
      <xdr:colOff>66133</xdr:colOff>
      <xdr:row>25</xdr:row>
      <xdr:rowOff>75589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40DA71D-CBBA-4246-A0F5-FB9B7CCE2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67200" y="0"/>
          <a:ext cx="4333333" cy="488571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14</xdr:col>
      <xdr:colOff>104229</xdr:colOff>
      <xdr:row>52</xdr:row>
      <xdr:rowOff>94643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142DE84-6450-4820-A34E-7FB89B387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67200" y="5143500"/>
          <a:ext cx="4371429" cy="485714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93</xdr:row>
      <xdr:rowOff>0</xdr:rowOff>
    </xdr:from>
    <xdr:to>
      <xdr:col>7</xdr:col>
      <xdr:colOff>9525</xdr:colOff>
      <xdr:row>100</xdr:row>
      <xdr:rowOff>9525</xdr:rowOff>
    </xdr:to>
    <xdr:pic>
      <xdr:nvPicPr>
        <xdr:cNvPr id="5" name="Obraz 1">
          <a:extLst>
            <a:ext uri="{FF2B5EF4-FFF2-40B4-BE49-F238E27FC236}">
              <a16:creationId xmlns:a16="http://schemas.microsoft.com/office/drawing/2014/main" id="{C9948920-13E8-4624-AB0B-FEF2069701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4495800"/>
          <a:ext cx="1838325" cy="1343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9526</xdr:colOff>
      <xdr:row>38</xdr:row>
      <xdr:rowOff>185737</xdr:rowOff>
    </xdr:from>
    <xdr:to>
      <xdr:col>5</xdr:col>
      <xdr:colOff>104776</xdr:colOff>
      <xdr:row>67</xdr:row>
      <xdr:rowOff>66675</xdr:rowOff>
    </xdr:to>
    <xdr:graphicFrame macro="">
      <xdr:nvGraphicFramePr>
        <xdr:cNvPr id="7" name="Wykres 6">
          <a:extLst>
            <a:ext uri="{FF2B5EF4-FFF2-40B4-BE49-F238E27FC236}">
              <a16:creationId xmlns:a16="http://schemas.microsoft.com/office/drawing/2014/main" id="{515BFC5A-4BE2-EA15-7D9B-6EC7FA94F09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5</xdr:row>
      <xdr:rowOff>180975</xdr:rowOff>
    </xdr:from>
    <xdr:to>
      <xdr:col>5</xdr:col>
      <xdr:colOff>9525</xdr:colOff>
      <xdr:row>18</xdr:row>
      <xdr:rowOff>0</xdr:rowOff>
    </xdr:to>
    <xdr:pic>
      <xdr:nvPicPr>
        <xdr:cNvPr id="2" name="Obraz 2">
          <a:extLst>
            <a:ext uri="{FF2B5EF4-FFF2-40B4-BE49-F238E27FC236}">
              <a16:creationId xmlns:a16="http://schemas.microsoft.com/office/drawing/2014/main" id="{22D87412-F0DD-41E5-A988-D59AC7A09F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1133475"/>
          <a:ext cx="619125" cy="2295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7</xdr:col>
      <xdr:colOff>317389</xdr:colOff>
      <xdr:row>33</xdr:row>
      <xdr:rowOff>88631</xdr:rowOff>
    </xdr:to>
    <xdr:pic>
      <xdr:nvPicPr>
        <xdr:cNvPr id="3" name="Obraz 4">
          <a:extLst>
            <a:ext uri="{FF2B5EF4-FFF2-40B4-BE49-F238E27FC236}">
              <a16:creationId xmlns:a16="http://schemas.microsoft.com/office/drawing/2014/main" id="{8AD2EEC7-BCA6-435D-A57A-B150F615C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619500"/>
          <a:ext cx="4584589" cy="2755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7</xdr:col>
      <xdr:colOff>317389</xdr:colOff>
      <xdr:row>67</xdr:row>
      <xdr:rowOff>88631</xdr:rowOff>
    </xdr:to>
    <xdr:pic>
      <xdr:nvPicPr>
        <xdr:cNvPr id="4" name="Obraz 5">
          <a:extLst>
            <a:ext uri="{FF2B5EF4-FFF2-40B4-BE49-F238E27FC236}">
              <a16:creationId xmlns:a16="http://schemas.microsoft.com/office/drawing/2014/main" id="{A46ED942-0EEB-4A58-9229-83E22359E1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238500"/>
          <a:ext cx="4584589" cy="275563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44</xdr:row>
      <xdr:rowOff>0</xdr:rowOff>
    </xdr:from>
    <xdr:to>
      <xdr:col>5</xdr:col>
      <xdr:colOff>9525</xdr:colOff>
      <xdr:row>52</xdr:row>
      <xdr:rowOff>9525</xdr:rowOff>
    </xdr:to>
    <xdr:pic>
      <xdr:nvPicPr>
        <xdr:cNvPr id="5" name="Obraz 7">
          <a:extLst>
            <a:ext uri="{FF2B5EF4-FFF2-40B4-BE49-F238E27FC236}">
              <a16:creationId xmlns:a16="http://schemas.microsoft.com/office/drawing/2014/main" id="{336325BC-D551-4F7B-BCBC-9F74F0849B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8477250"/>
          <a:ext cx="619125" cy="1533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7</xdr:col>
      <xdr:colOff>317389</xdr:colOff>
      <xdr:row>107</xdr:row>
      <xdr:rowOff>88631</xdr:rowOff>
    </xdr:to>
    <xdr:pic>
      <xdr:nvPicPr>
        <xdr:cNvPr id="6" name="Obraz 2">
          <a:extLst>
            <a:ext uri="{FF2B5EF4-FFF2-40B4-BE49-F238E27FC236}">
              <a16:creationId xmlns:a16="http://schemas.microsoft.com/office/drawing/2014/main" id="{193C0920-7A20-45DC-8444-42E121FF1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476500"/>
          <a:ext cx="4584589" cy="2755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7</xdr:col>
      <xdr:colOff>317389</xdr:colOff>
      <xdr:row>122</xdr:row>
      <xdr:rowOff>88631</xdr:rowOff>
    </xdr:to>
    <xdr:pic>
      <xdr:nvPicPr>
        <xdr:cNvPr id="7" name="Obraz 3">
          <a:extLst>
            <a:ext uri="{FF2B5EF4-FFF2-40B4-BE49-F238E27FC236}">
              <a16:creationId xmlns:a16="http://schemas.microsoft.com/office/drawing/2014/main" id="{3CD8C8CE-F425-439B-8DAE-DC24FFF59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5334000"/>
          <a:ext cx="4584589" cy="2755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2</xdr:col>
      <xdr:colOff>295086</xdr:colOff>
      <xdr:row>78</xdr:row>
      <xdr:rowOff>123571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AC38DA46-ACA8-535B-BA37-4CCA54C91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3049250"/>
          <a:ext cx="1514286" cy="202857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68</xdr:row>
      <xdr:rowOff>0</xdr:rowOff>
    </xdr:from>
    <xdr:to>
      <xdr:col>7</xdr:col>
      <xdr:colOff>485486</xdr:colOff>
      <xdr:row>71</xdr:row>
      <xdr:rowOff>152310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01787185-1D8F-0F46-0BB5-2D3FEE383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438400" y="13049250"/>
          <a:ext cx="2314286" cy="72381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35</xdr:row>
      <xdr:rowOff>0</xdr:rowOff>
    </xdr:from>
    <xdr:to>
      <xdr:col>8</xdr:col>
      <xdr:colOff>95250</xdr:colOff>
      <xdr:row>53</xdr:row>
      <xdr:rowOff>85725</xdr:rowOff>
    </xdr:to>
    <xdr:pic>
      <xdr:nvPicPr>
        <xdr:cNvPr id="2" name="Picture 4" descr="ex12">
          <a:extLst>
            <a:ext uri="{FF2B5EF4-FFF2-40B4-BE49-F238E27FC236}">
              <a16:creationId xmlns:a16="http://schemas.microsoft.com/office/drawing/2014/main" id="{2D45DF04-2FA1-4083-9101-2C612713E8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67500"/>
          <a:ext cx="4972050" cy="3514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22</xdr:row>
      <xdr:rowOff>0</xdr:rowOff>
    </xdr:from>
    <xdr:to>
      <xdr:col>8</xdr:col>
      <xdr:colOff>399338</xdr:colOff>
      <xdr:row>36</xdr:row>
      <xdr:rowOff>56809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4EC7F44B-1F7D-4577-80E0-FC69CF00B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381500"/>
          <a:ext cx="5695238" cy="27238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8</xdr:col>
      <xdr:colOff>399338</xdr:colOff>
      <xdr:row>51</xdr:row>
      <xdr:rowOff>56809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97580718-1BAC-4C90-B8F9-6C5873F3C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239000"/>
          <a:ext cx="5695238" cy="272380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</xdr:row>
      <xdr:rowOff>0</xdr:rowOff>
    </xdr:from>
    <xdr:to>
      <xdr:col>5</xdr:col>
      <xdr:colOff>28575</xdr:colOff>
      <xdr:row>13</xdr:row>
      <xdr:rowOff>9525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F38AC204-B6AB-4392-ADBC-2A28CEF1EA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7475" y="1762125"/>
          <a:ext cx="704850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28575</xdr:colOff>
      <xdr:row>21</xdr:row>
      <xdr:rowOff>9525</xdr:rowOff>
    </xdr:to>
    <xdr:pic>
      <xdr:nvPicPr>
        <xdr:cNvPr id="5" name="Obraz 5">
          <a:extLst>
            <a:ext uri="{FF2B5EF4-FFF2-40B4-BE49-F238E27FC236}">
              <a16:creationId xmlns:a16="http://schemas.microsoft.com/office/drawing/2014/main" id="{F22252D5-7098-4ECE-96E3-12CD540E0C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5" y="3429000"/>
          <a:ext cx="704850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17</xdr:row>
      <xdr:rowOff>0</xdr:rowOff>
    </xdr:from>
    <xdr:to>
      <xdr:col>8</xdr:col>
      <xdr:colOff>580324</xdr:colOff>
      <xdr:row>28</xdr:row>
      <xdr:rowOff>66405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5AD5C12F-CA86-48C1-8D3C-F0DCF965B1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238500"/>
          <a:ext cx="5609524" cy="21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8</xdr:col>
      <xdr:colOff>580324</xdr:colOff>
      <xdr:row>40</xdr:row>
      <xdr:rowOff>66405</xdr:rowOff>
    </xdr:to>
    <xdr:pic>
      <xdr:nvPicPr>
        <xdr:cNvPr id="3" name="Obraz 3">
          <a:extLst>
            <a:ext uri="{FF2B5EF4-FFF2-40B4-BE49-F238E27FC236}">
              <a16:creationId xmlns:a16="http://schemas.microsoft.com/office/drawing/2014/main" id="{7228E282-0AEE-4D73-99B7-E746DCE84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524500"/>
          <a:ext cx="5609524" cy="216190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8</xdr:row>
      <xdr:rowOff>0</xdr:rowOff>
    </xdr:from>
    <xdr:to>
      <xdr:col>9</xdr:col>
      <xdr:colOff>114300</xdr:colOff>
      <xdr:row>15</xdr:row>
      <xdr:rowOff>9525</xdr:rowOff>
    </xdr:to>
    <xdr:pic>
      <xdr:nvPicPr>
        <xdr:cNvPr id="4" name="Obraz 4">
          <a:extLst>
            <a:ext uri="{FF2B5EF4-FFF2-40B4-BE49-F238E27FC236}">
              <a16:creationId xmlns:a16="http://schemas.microsoft.com/office/drawing/2014/main" id="{B4975CEF-FCF6-41B6-B3DD-66D50E0B0D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2775" y="1524000"/>
          <a:ext cx="2552700" cy="1343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</xdr:row>
      <xdr:rowOff>180975</xdr:rowOff>
    </xdr:from>
    <xdr:to>
      <xdr:col>2</xdr:col>
      <xdr:colOff>280804</xdr:colOff>
      <xdr:row>7</xdr:row>
      <xdr:rowOff>9404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9248D225-5450-4306-A4A7-B6050DC471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371475"/>
          <a:ext cx="1471429" cy="9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8</xdr:row>
      <xdr:rowOff>0</xdr:rowOff>
    </xdr:from>
    <xdr:to>
      <xdr:col>3</xdr:col>
      <xdr:colOff>428344</xdr:colOff>
      <xdr:row>10</xdr:row>
      <xdr:rowOff>97571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7C35D68D-6619-49DD-9B8B-DDFA195BF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1524000"/>
          <a:ext cx="2257143" cy="4785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3</xdr:col>
      <xdr:colOff>19050</xdr:colOff>
      <xdr:row>14</xdr:row>
      <xdr:rowOff>60389</xdr:rowOff>
    </xdr:to>
    <xdr:pic>
      <xdr:nvPicPr>
        <xdr:cNvPr id="8" name="Obraz 1">
          <a:extLst>
            <a:ext uri="{FF2B5EF4-FFF2-40B4-BE49-F238E27FC236}">
              <a16:creationId xmlns:a16="http://schemas.microsoft.com/office/drawing/2014/main" id="{8D4576E6-719D-40A1-9A92-EB7EE6B65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286000"/>
          <a:ext cx="1847850" cy="44138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600075</xdr:colOff>
      <xdr:row>2</xdr:row>
      <xdr:rowOff>0</xdr:rowOff>
    </xdr:from>
    <xdr:to>
      <xdr:col>13</xdr:col>
      <xdr:colOff>209965</xdr:colOff>
      <xdr:row>42</xdr:row>
      <xdr:rowOff>115380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9312F446-D493-37E7-1DDC-652D5775A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86450" y="428625"/>
          <a:ext cx="2972215" cy="77353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4</xdr:col>
      <xdr:colOff>38480</xdr:colOff>
      <xdr:row>38</xdr:row>
      <xdr:rowOff>957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10F952D1-2058-7A80-39E4-0AA0BA776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28625"/>
          <a:ext cx="2724530" cy="68589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180975</xdr:rowOff>
    </xdr:from>
    <xdr:to>
      <xdr:col>5</xdr:col>
      <xdr:colOff>275756</xdr:colOff>
      <xdr:row>72</xdr:row>
      <xdr:rowOff>151927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702D6D8B-A4C6-3218-8478-1E0610506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0134600"/>
          <a:ext cx="3752381" cy="3780952"/>
        </a:xfrm>
        <a:prstGeom prst="rect">
          <a:avLst/>
        </a:prstGeom>
      </xdr:spPr>
    </xdr:pic>
    <xdr:clientData/>
  </xdr:twoCellAnchor>
  <xdr:twoCellAnchor editAs="oneCell">
    <xdr:from>
      <xdr:col>8</xdr:col>
      <xdr:colOff>600075</xdr:colOff>
      <xdr:row>42</xdr:row>
      <xdr:rowOff>152400</xdr:rowOff>
    </xdr:from>
    <xdr:to>
      <xdr:col>13</xdr:col>
      <xdr:colOff>685369</xdr:colOff>
      <xdr:row>65</xdr:row>
      <xdr:rowOff>142329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59EA78AC-10B4-A666-EB8A-414AB97E6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886450" y="8201025"/>
          <a:ext cx="3447619" cy="43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9525</xdr:rowOff>
    </xdr:from>
    <xdr:to>
      <xdr:col>3</xdr:col>
      <xdr:colOff>275931</xdr:colOff>
      <xdr:row>52</xdr:row>
      <xdr:rowOff>161573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008DB9E9-CB0D-0FC6-F4BA-2F1563669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7296150"/>
          <a:ext cx="2352381" cy="28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19050</xdr:rowOff>
    </xdr:from>
    <xdr:to>
      <xdr:col>8</xdr:col>
      <xdr:colOff>227894</xdr:colOff>
      <xdr:row>91</xdr:row>
      <xdr:rowOff>190098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95987A67-CDA8-EB87-B29E-247275B00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4354175"/>
          <a:ext cx="5647619" cy="32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96</xdr:row>
      <xdr:rowOff>9525</xdr:rowOff>
    </xdr:from>
    <xdr:to>
      <xdr:col>2</xdr:col>
      <xdr:colOff>19050</xdr:colOff>
      <xdr:row>100</xdr:row>
      <xdr:rowOff>19050</xdr:rowOff>
    </xdr:to>
    <xdr:pic>
      <xdr:nvPicPr>
        <xdr:cNvPr id="19" name="Obraz 18">
          <a:extLst>
            <a:ext uri="{FF2B5EF4-FFF2-40B4-BE49-F238E27FC236}">
              <a16:creationId xmlns:a16="http://schemas.microsoft.com/office/drawing/2014/main" id="{F3EBF22E-5438-6AB4-D7A5-6E37898D34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8535650"/>
          <a:ext cx="1352550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9525</xdr:colOff>
      <xdr:row>75</xdr:row>
      <xdr:rowOff>19050</xdr:rowOff>
    </xdr:from>
    <xdr:to>
      <xdr:col>17</xdr:col>
      <xdr:colOff>304094</xdr:colOff>
      <xdr:row>91</xdr:row>
      <xdr:rowOff>190098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4AA418B0-D38C-89FA-736C-22269DEFB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905500" y="14354175"/>
          <a:ext cx="5647619" cy="3219048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96</xdr:row>
      <xdr:rowOff>9525</xdr:rowOff>
    </xdr:from>
    <xdr:to>
      <xdr:col>11</xdr:col>
      <xdr:colOff>47625</xdr:colOff>
      <xdr:row>100</xdr:row>
      <xdr:rowOff>19050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E34B9DA7-5B59-64F6-3D9F-EB995706F1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5975" y="18535650"/>
          <a:ext cx="1390650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103</xdr:row>
      <xdr:rowOff>0</xdr:rowOff>
    </xdr:from>
    <xdr:to>
      <xdr:col>5</xdr:col>
      <xdr:colOff>124038</xdr:colOff>
      <xdr:row>105</xdr:row>
      <xdr:rowOff>47685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7DE5E0C1-B7D3-4A8C-A2D0-5EE8BE0EE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076450" y="19859625"/>
          <a:ext cx="1524213" cy="42868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161925</xdr:colOff>
      <xdr:row>10</xdr:row>
      <xdr:rowOff>171450</xdr:rowOff>
    </xdr:to>
    <xdr:pic>
      <xdr:nvPicPr>
        <xdr:cNvPr id="2" name="Picture 1" descr="Ok&amp;lstrok;adka ksi&amp;aogon;&amp;zdot;ki Podstawy statystyki w Excelu">
          <a:extLst>
            <a:ext uri="{FF2B5EF4-FFF2-40B4-BE49-F238E27FC236}">
              <a16:creationId xmlns:a16="http://schemas.microsoft.com/office/drawing/2014/main" id="{A8661909-C398-44BD-864B-30D6CD353C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81125" cy="2076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333375</xdr:colOff>
      <xdr:row>0</xdr:row>
      <xdr:rowOff>0</xdr:rowOff>
    </xdr:from>
    <xdr:to>
      <xdr:col>4</xdr:col>
      <xdr:colOff>495300</xdr:colOff>
      <xdr:row>10</xdr:row>
      <xdr:rowOff>171450</xdr:rowOff>
    </xdr:to>
    <xdr:pic>
      <xdr:nvPicPr>
        <xdr:cNvPr id="3" name="Picture 2" descr="Statystyka opisowa w Excelu dla szkó&amp;lstrok;. &amp;Cacute;wiczenia praktyczne">
          <a:extLst>
            <a:ext uri="{FF2B5EF4-FFF2-40B4-BE49-F238E27FC236}">
              <a16:creationId xmlns:a16="http://schemas.microsoft.com/office/drawing/2014/main" id="{1FEEDD70-0E4B-4FEA-BA5F-E2BC3DE5DB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0"/>
          <a:ext cx="1381125" cy="2076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76200</xdr:colOff>
      <xdr:row>0</xdr:row>
      <xdr:rowOff>0</xdr:rowOff>
    </xdr:from>
    <xdr:to>
      <xdr:col>7</xdr:col>
      <xdr:colOff>238125</xdr:colOff>
      <xdr:row>10</xdr:row>
      <xdr:rowOff>171450</xdr:rowOff>
    </xdr:to>
    <xdr:pic>
      <xdr:nvPicPr>
        <xdr:cNvPr id="4" name="Picture 3" descr="Statystyka matematyczna w Excelu dla szkó&amp;lstrok;. &amp;Cacute;wiczenia praktyczne">
          <a:extLst>
            <a:ext uri="{FF2B5EF4-FFF2-40B4-BE49-F238E27FC236}">
              <a16:creationId xmlns:a16="http://schemas.microsoft.com/office/drawing/2014/main" id="{568CA1C6-215B-4A76-888E-070D62C7A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0" y="0"/>
          <a:ext cx="1381125" cy="2076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400050</xdr:colOff>
      <xdr:row>0</xdr:row>
      <xdr:rowOff>0</xdr:rowOff>
    </xdr:from>
    <xdr:to>
      <xdr:col>9</xdr:col>
      <xdr:colOff>561975</xdr:colOff>
      <xdr:row>10</xdr:row>
      <xdr:rowOff>171450</xdr:rowOff>
    </xdr:to>
    <xdr:pic>
      <xdr:nvPicPr>
        <xdr:cNvPr id="5" name="Picture 4" descr="Matematyka z komputerem dla liceum i technikum">
          <a:extLst>
            <a:ext uri="{FF2B5EF4-FFF2-40B4-BE49-F238E27FC236}">
              <a16:creationId xmlns:a16="http://schemas.microsoft.com/office/drawing/2014/main" id="{905A7A36-02A7-4936-9E60-4A9F3EEBD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0" y="0"/>
          <a:ext cx="1381125" cy="2076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9525</xdr:colOff>
      <xdr:row>28</xdr:row>
      <xdr:rowOff>152400</xdr:rowOff>
    </xdr:from>
    <xdr:to>
      <xdr:col>9</xdr:col>
      <xdr:colOff>76200</xdr:colOff>
      <xdr:row>30</xdr:row>
      <xdr:rowOff>57150</xdr:rowOff>
    </xdr:to>
    <xdr:pic>
      <xdr:nvPicPr>
        <xdr:cNvPr id="7" name="Picture 1" descr="Równanie">
          <a:extLst>
            <a:ext uri="{FF2B5EF4-FFF2-40B4-BE49-F238E27FC236}">
              <a16:creationId xmlns:a16="http://schemas.microsoft.com/office/drawing/2014/main" id="{1286F6E7-6F56-421D-B292-4C3C33218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6325" y="5534025"/>
          <a:ext cx="67627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9525</xdr:colOff>
      <xdr:row>44</xdr:row>
      <xdr:rowOff>180975</xdr:rowOff>
    </xdr:from>
    <xdr:to>
      <xdr:col>9</xdr:col>
      <xdr:colOff>276225</xdr:colOff>
      <xdr:row>46</xdr:row>
      <xdr:rowOff>123825</xdr:rowOff>
    </xdr:to>
    <xdr:pic>
      <xdr:nvPicPr>
        <xdr:cNvPr id="8" name="Picture 7" descr="Równanie">
          <a:extLst>
            <a:ext uri="{FF2B5EF4-FFF2-40B4-BE49-F238E27FC236}">
              <a16:creationId xmlns:a16="http://schemas.microsoft.com/office/drawing/2014/main" id="{8739DF18-CB54-4F96-A988-118FDB0D05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6325" y="8753475"/>
          <a:ext cx="876300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28575</xdr:colOff>
      <xdr:row>43</xdr:row>
      <xdr:rowOff>9525</xdr:rowOff>
    </xdr:from>
    <xdr:to>
      <xdr:col>10</xdr:col>
      <xdr:colOff>114300</xdr:colOff>
      <xdr:row>44</xdr:row>
      <xdr:rowOff>9525</xdr:rowOff>
    </xdr:to>
    <xdr:pic>
      <xdr:nvPicPr>
        <xdr:cNvPr id="9" name="Picture 8" descr="Równanie">
          <a:extLst>
            <a:ext uri="{FF2B5EF4-FFF2-40B4-BE49-F238E27FC236}">
              <a16:creationId xmlns:a16="http://schemas.microsoft.com/office/drawing/2014/main" id="{BCA01660-1758-4928-93C0-E9BAB2D708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5375" y="8343900"/>
          <a:ext cx="1304925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61</xdr:row>
      <xdr:rowOff>0</xdr:rowOff>
    </xdr:from>
    <xdr:to>
      <xdr:col>6</xdr:col>
      <xdr:colOff>266700</xdr:colOff>
      <xdr:row>62</xdr:row>
      <xdr:rowOff>180975</xdr:rowOff>
    </xdr:to>
    <xdr:pic>
      <xdr:nvPicPr>
        <xdr:cNvPr id="10" name="Picture 2" descr="Równanie">
          <a:extLst>
            <a:ext uri="{FF2B5EF4-FFF2-40B4-BE49-F238E27FC236}">
              <a16:creationId xmlns:a16="http://schemas.microsoft.com/office/drawing/2014/main" id="{04EC7193-1FAC-4617-8A43-EDD4CFE8D4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0" y="3048000"/>
          <a:ext cx="876300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112</xdr:row>
      <xdr:rowOff>47625</xdr:rowOff>
    </xdr:from>
    <xdr:to>
      <xdr:col>5</xdr:col>
      <xdr:colOff>342900</xdr:colOff>
      <xdr:row>114</xdr:row>
      <xdr:rowOff>57150</xdr:rowOff>
    </xdr:to>
    <xdr:pic>
      <xdr:nvPicPr>
        <xdr:cNvPr id="11" name="Picture 10" descr="Równanie">
          <a:extLst>
            <a:ext uri="{FF2B5EF4-FFF2-40B4-BE49-F238E27FC236}">
              <a16:creationId xmlns:a16="http://schemas.microsoft.com/office/drawing/2014/main" id="{EB3A77D2-BB5E-4565-970D-BBFD2E7FFE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21859875"/>
          <a:ext cx="1562100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600075</xdr:colOff>
      <xdr:row>116</xdr:row>
      <xdr:rowOff>28575</xdr:rowOff>
    </xdr:from>
    <xdr:to>
      <xdr:col>6</xdr:col>
      <xdr:colOff>390525</xdr:colOff>
      <xdr:row>120</xdr:row>
      <xdr:rowOff>161925</xdr:rowOff>
    </xdr:to>
    <xdr:pic>
      <xdr:nvPicPr>
        <xdr:cNvPr id="12" name="Picture 11" descr="Równanie">
          <a:extLst>
            <a:ext uri="{FF2B5EF4-FFF2-40B4-BE49-F238E27FC236}">
              <a16:creationId xmlns:a16="http://schemas.microsoft.com/office/drawing/2014/main" id="{F1E7F4C5-ED22-4C4C-AED1-2A379EADD4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9275" y="22650450"/>
          <a:ext cx="222885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108</xdr:row>
      <xdr:rowOff>47625</xdr:rowOff>
    </xdr:from>
    <xdr:to>
      <xdr:col>4</xdr:col>
      <xdr:colOff>114300</xdr:colOff>
      <xdr:row>110</xdr:row>
      <xdr:rowOff>133350</xdr:rowOff>
    </xdr:to>
    <xdr:pic>
      <xdr:nvPicPr>
        <xdr:cNvPr id="13" name="Obraz 4" descr="Formu&amp;lstrok;a">
          <a:extLst>
            <a:ext uri="{FF2B5EF4-FFF2-40B4-BE49-F238E27FC236}">
              <a16:creationId xmlns:a16="http://schemas.microsoft.com/office/drawing/2014/main" id="{8674E170-C160-4FCA-9785-1DE47150F8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21050250"/>
          <a:ext cx="723900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581025</xdr:colOff>
      <xdr:row>103</xdr:row>
      <xdr:rowOff>228600</xdr:rowOff>
    </xdr:from>
    <xdr:to>
      <xdr:col>4</xdr:col>
      <xdr:colOff>200025</xdr:colOff>
      <xdr:row>106</xdr:row>
      <xdr:rowOff>114300</xdr:rowOff>
    </xdr:to>
    <xdr:pic>
      <xdr:nvPicPr>
        <xdr:cNvPr id="14" name="Obraz 5" descr="Formu&amp;lstrok;a">
          <a:extLst>
            <a:ext uri="{FF2B5EF4-FFF2-40B4-BE49-F238E27FC236}">
              <a16:creationId xmlns:a16="http://schemas.microsoft.com/office/drawing/2014/main" id="{E6300C21-2E76-496E-AC64-14FFC60DB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0225" y="20183475"/>
          <a:ext cx="838200" cy="504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132</xdr:row>
      <xdr:rowOff>66675</xdr:rowOff>
    </xdr:from>
    <xdr:to>
      <xdr:col>9</xdr:col>
      <xdr:colOff>228600</xdr:colOff>
      <xdr:row>135</xdr:row>
      <xdr:rowOff>0</xdr:rowOff>
    </xdr:to>
    <xdr:pic>
      <xdr:nvPicPr>
        <xdr:cNvPr id="15" name="Obraz 6" descr="Formu&amp;lstrok;a">
          <a:extLst>
            <a:ext uri="{FF2B5EF4-FFF2-40B4-BE49-F238E27FC236}">
              <a16:creationId xmlns:a16="http://schemas.microsoft.com/office/drawing/2014/main" id="{C3687C2D-0FD7-44DC-8179-6D1D3E37C3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0" y="5019675"/>
          <a:ext cx="838200" cy="504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19</xdr:row>
      <xdr:rowOff>9525</xdr:rowOff>
    </xdr:from>
    <xdr:to>
      <xdr:col>7</xdr:col>
      <xdr:colOff>317389</xdr:colOff>
      <xdr:row>33</xdr:row>
      <xdr:rowOff>98156</xdr:rowOff>
    </xdr:to>
    <xdr:pic>
      <xdr:nvPicPr>
        <xdr:cNvPr id="2" name="Obraz 2">
          <a:extLst>
            <a:ext uri="{FF2B5EF4-FFF2-40B4-BE49-F238E27FC236}">
              <a16:creationId xmlns:a16="http://schemas.microsoft.com/office/drawing/2014/main" id="{80619378-1DAD-4D25-A491-0AB9762DC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629025"/>
          <a:ext cx="4584589" cy="2755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28575</xdr:rowOff>
    </xdr:from>
    <xdr:to>
      <xdr:col>7</xdr:col>
      <xdr:colOff>317389</xdr:colOff>
      <xdr:row>49</xdr:row>
      <xdr:rowOff>117206</xdr:rowOff>
    </xdr:to>
    <xdr:pic>
      <xdr:nvPicPr>
        <xdr:cNvPr id="3" name="Obraz 6">
          <a:extLst>
            <a:ext uri="{FF2B5EF4-FFF2-40B4-BE49-F238E27FC236}">
              <a16:creationId xmlns:a16="http://schemas.microsoft.com/office/drawing/2014/main" id="{2ED06DCA-FBD8-47FC-8F2D-400E32D4B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696075"/>
          <a:ext cx="4584589" cy="275563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51</xdr:row>
      <xdr:rowOff>19050</xdr:rowOff>
    </xdr:from>
    <xdr:to>
      <xdr:col>7</xdr:col>
      <xdr:colOff>326914</xdr:colOff>
      <xdr:row>65</xdr:row>
      <xdr:rowOff>107681</xdr:rowOff>
    </xdr:to>
    <xdr:pic>
      <xdr:nvPicPr>
        <xdr:cNvPr id="4" name="Obraz 10">
          <a:extLst>
            <a:ext uri="{FF2B5EF4-FFF2-40B4-BE49-F238E27FC236}">
              <a16:creationId xmlns:a16="http://schemas.microsoft.com/office/drawing/2014/main" id="{5DF136BA-D08E-4DA3-A1E4-324F18AF4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25" y="9734550"/>
          <a:ext cx="4584589" cy="2755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7</xdr:col>
      <xdr:colOff>317389</xdr:colOff>
      <xdr:row>81</xdr:row>
      <xdr:rowOff>88631</xdr:rowOff>
    </xdr:to>
    <xdr:pic>
      <xdr:nvPicPr>
        <xdr:cNvPr id="5" name="Obraz 12">
          <a:extLst>
            <a:ext uri="{FF2B5EF4-FFF2-40B4-BE49-F238E27FC236}">
              <a16:creationId xmlns:a16="http://schemas.microsoft.com/office/drawing/2014/main" id="{646740DC-0714-470A-8951-967DEF38F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2763500"/>
          <a:ext cx="4584589" cy="2755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7</xdr:col>
      <xdr:colOff>317389</xdr:colOff>
      <xdr:row>96</xdr:row>
      <xdr:rowOff>88631</xdr:rowOff>
    </xdr:to>
    <xdr:pic>
      <xdr:nvPicPr>
        <xdr:cNvPr id="6" name="Obraz 14">
          <a:extLst>
            <a:ext uri="{FF2B5EF4-FFF2-40B4-BE49-F238E27FC236}">
              <a16:creationId xmlns:a16="http://schemas.microsoft.com/office/drawing/2014/main" id="{D0AE49CD-1F45-4C21-ADFC-1AE7BA1AF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5621000"/>
          <a:ext cx="4584589" cy="2755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7</xdr:col>
      <xdr:colOff>317389</xdr:colOff>
      <xdr:row>111</xdr:row>
      <xdr:rowOff>88631</xdr:rowOff>
    </xdr:to>
    <xdr:pic>
      <xdr:nvPicPr>
        <xdr:cNvPr id="7" name="Obraz 16">
          <a:extLst>
            <a:ext uri="{FF2B5EF4-FFF2-40B4-BE49-F238E27FC236}">
              <a16:creationId xmlns:a16="http://schemas.microsoft.com/office/drawing/2014/main" id="{8385753E-3ABA-4F56-998F-73940EFE2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8478500"/>
          <a:ext cx="4584589" cy="2755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7</xdr:col>
      <xdr:colOff>317389</xdr:colOff>
      <xdr:row>127</xdr:row>
      <xdr:rowOff>88631</xdr:rowOff>
    </xdr:to>
    <xdr:pic>
      <xdr:nvPicPr>
        <xdr:cNvPr id="8" name="Obraz 18">
          <a:extLst>
            <a:ext uri="{FF2B5EF4-FFF2-40B4-BE49-F238E27FC236}">
              <a16:creationId xmlns:a16="http://schemas.microsoft.com/office/drawing/2014/main" id="{6F05BCE0-C968-44CF-A0FA-87F91B0A6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21526500"/>
          <a:ext cx="4584589" cy="2755631"/>
        </a:xfrm>
        <a:prstGeom prst="rect">
          <a:avLst/>
        </a:prstGeom>
      </xdr:spPr>
    </xdr:pic>
    <xdr:clientData/>
  </xdr:twoCellAnchor>
  <xdr:twoCellAnchor>
    <xdr:from>
      <xdr:col>8</xdr:col>
      <xdr:colOff>447675</xdr:colOff>
      <xdr:row>81</xdr:row>
      <xdr:rowOff>185737</xdr:rowOff>
    </xdr:from>
    <xdr:to>
      <xdr:col>16</xdr:col>
      <xdr:colOff>142875</xdr:colOff>
      <xdr:row>96</xdr:row>
      <xdr:rowOff>71437</xdr:rowOff>
    </xdr:to>
    <xdr:graphicFrame macro="">
      <xdr:nvGraphicFramePr>
        <xdr:cNvPr id="12" name="Wykres 11">
          <a:extLst>
            <a:ext uri="{FF2B5EF4-FFF2-40B4-BE49-F238E27FC236}">
              <a16:creationId xmlns:a16="http://schemas.microsoft.com/office/drawing/2014/main" id="{AD0322CA-377F-A91C-FC02-7CF28C631A2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9525</xdr:colOff>
      <xdr:row>113</xdr:row>
      <xdr:rowOff>4762</xdr:rowOff>
    </xdr:from>
    <xdr:to>
      <xdr:col>15</xdr:col>
      <xdr:colOff>314325</xdr:colOff>
      <xdr:row>127</xdr:row>
      <xdr:rowOff>80962</xdr:rowOff>
    </xdr:to>
    <xdr:graphicFrame macro="">
      <xdr:nvGraphicFramePr>
        <xdr:cNvPr id="13" name="Wykres 12">
          <a:extLst>
            <a:ext uri="{FF2B5EF4-FFF2-40B4-BE49-F238E27FC236}">
              <a16:creationId xmlns:a16="http://schemas.microsoft.com/office/drawing/2014/main" id="{62439659-266F-6151-CDE5-5246AF45707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9525</xdr:colOff>
      <xdr:row>1</xdr:row>
      <xdr:rowOff>0</xdr:rowOff>
    </xdr:from>
    <xdr:to>
      <xdr:col>6</xdr:col>
      <xdr:colOff>19050</xdr:colOff>
      <xdr:row>4</xdr:row>
      <xdr:rowOff>9525</xdr:rowOff>
    </xdr:to>
    <xdr:pic>
      <xdr:nvPicPr>
        <xdr:cNvPr id="2" name="Obraz 6">
          <a:extLst>
            <a:ext uri="{FF2B5EF4-FFF2-40B4-BE49-F238E27FC236}">
              <a16:creationId xmlns:a16="http://schemas.microsoft.com/office/drawing/2014/main" id="{0429A3F2-B70A-4925-8378-BC52C1DC1E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238125"/>
          <a:ext cx="1228725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428625</xdr:colOff>
      <xdr:row>4</xdr:row>
      <xdr:rowOff>152400</xdr:rowOff>
    </xdr:from>
    <xdr:to>
      <xdr:col>11</xdr:col>
      <xdr:colOff>136414</xdr:colOff>
      <xdr:row>19</xdr:row>
      <xdr:rowOff>50531</xdr:rowOff>
    </xdr:to>
    <xdr:pic>
      <xdr:nvPicPr>
        <xdr:cNvPr id="3" name="Obraz 8">
          <a:extLst>
            <a:ext uri="{FF2B5EF4-FFF2-40B4-BE49-F238E27FC236}">
              <a16:creationId xmlns:a16="http://schemas.microsoft.com/office/drawing/2014/main" id="{7FDCF887-9480-4DD5-83FF-ACB6F9F46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57425" y="914400"/>
          <a:ext cx="4584589" cy="2755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180975</xdr:rowOff>
    </xdr:from>
    <xdr:to>
      <xdr:col>3</xdr:col>
      <xdr:colOff>9525</xdr:colOff>
      <xdr:row>26</xdr:row>
      <xdr:rowOff>0</xdr:rowOff>
    </xdr:to>
    <xdr:pic>
      <xdr:nvPicPr>
        <xdr:cNvPr id="4" name="Obraz 10">
          <a:extLst>
            <a:ext uri="{FF2B5EF4-FFF2-40B4-BE49-F238E27FC236}">
              <a16:creationId xmlns:a16="http://schemas.microsoft.com/office/drawing/2014/main" id="{F575D6F5-17D7-470A-8C54-E6C637A5F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2475"/>
          <a:ext cx="1838325" cy="420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8</xdr:row>
      <xdr:rowOff>19050</xdr:rowOff>
    </xdr:from>
    <xdr:to>
      <xdr:col>7</xdr:col>
      <xdr:colOff>326914</xdr:colOff>
      <xdr:row>22</xdr:row>
      <xdr:rowOff>107681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28C475-647E-4A8C-97D1-8F22CDBE7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1352550"/>
          <a:ext cx="4584589" cy="275563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</xdr:row>
      <xdr:rowOff>9525</xdr:rowOff>
    </xdr:from>
    <xdr:to>
      <xdr:col>5</xdr:col>
      <xdr:colOff>9525</xdr:colOff>
      <xdr:row>4</xdr:row>
      <xdr:rowOff>19050</xdr:rowOff>
    </xdr:to>
    <xdr:pic>
      <xdr:nvPicPr>
        <xdr:cNvPr id="3" name="Obraz 4">
          <a:extLst>
            <a:ext uri="{FF2B5EF4-FFF2-40B4-BE49-F238E27FC236}">
              <a16:creationId xmlns:a16="http://schemas.microsoft.com/office/drawing/2014/main" id="{8E2E4A3C-B57D-4339-A420-13F8F0FCBB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200025"/>
          <a:ext cx="1228725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31</xdr:row>
      <xdr:rowOff>0</xdr:rowOff>
    </xdr:from>
    <xdr:to>
      <xdr:col>7</xdr:col>
      <xdr:colOff>355489</xdr:colOff>
      <xdr:row>45</xdr:row>
      <xdr:rowOff>88631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37541D4-F06E-4ADD-AD03-29B39BD46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6000750"/>
          <a:ext cx="4584589" cy="275563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9525</xdr:rowOff>
    </xdr:from>
    <xdr:to>
      <xdr:col>5</xdr:col>
      <xdr:colOff>9525</xdr:colOff>
      <xdr:row>30</xdr:row>
      <xdr:rowOff>19050</xdr:rowOff>
    </xdr:to>
    <xdr:pic>
      <xdr:nvPicPr>
        <xdr:cNvPr id="5" name="Obraz 3">
          <a:extLst>
            <a:ext uri="{FF2B5EF4-FFF2-40B4-BE49-F238E27FC236}">
              <a16:creationId xmlns:a16="http://schemas.microsoft.com/office/drawing/2014/main" id="{9CB6B614-971A-411D-9B7F-55969429D7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5248275"/>
          <a:ext cx="1838325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7</xdr:col>
      <xdr:colOff>317389</xdr:colOff>
      <xdr:row>65</xdr:row>
      <xdr:rowOff>88631</xdr:rowOff>
    </xdr:to>
    <xdr:pic>
      <xdr:nvPicPr>
        <xdr:cNvPr id="7" name="Obraz 1">
          <a:extLst>
            <a:ext uri="{FF2B5EF4-FFF2-40B4-BE49-F238E27FC236}">
              <a16:creationId xmlns:a16="http://schemas.microsoft.com/office/drawing/2014/main" id="{A9BB07AD-3D75-49EF-A2DE-608AA2B47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9448800"/>
          <a:ext cx="4584589" cy="2755631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590550</xdr:colOff>
      <xdr:row>67</xdr:row>
      <xdr:rowOff>180975</xdr:rowOff>
    </xdr:from>
    <xdr:to>
      <xdr:col>6</xdr:col>
      <xdr:colOff>380721</xdr:colOff>
      <xdr:row>74</xdr:row>
      <xdr:rowOff>180808</xdr:rowOff>
    </xdr:to>
    <xdr:pic>
      <xdr:nvPicPr>
        <xdr:cNvPr id="8" name="Obraz 2">
          <a:extLst>
            <a:ext uri="{FF2B5EF4-FFF2-40B4-BE49-F238E27FC236}">
              <a16:creationId xmlns:a16="http://schemas.microsoft.com/office/drawing/2014/main" id="{1EF41D7E-EDFC-4122-A86D-6ADF76180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9750" y="12677775"/>
          <a:ext cx="2228571" cy="133333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48</xdr:row>
      <xdr:rowOff>180975</xdr:rowOff>
    </xdr:from>
    <xdr:to>
      <xdr:col>6</xdr:col>
      <xdr:colOff>9525</xdr:colOff>
      <xdr:row>51</xdr:row>
      <xdr:rowOff>0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C1D06FF7-B2D1-43C6-B169-A960248655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9058275"/>
          <a:ext cx="122872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83</xdr:row>
      <xdr:rowOff>0</xdr:rowOff>
    </xdr:from>
    <xdr:to>
      <xdr:col>8</xdr:col>
      <xdr:colOff>399771</xdr:colOff>
      <xdr:row>90</xdr:row>
      <xdr:rowOff>9358</xdr:rowOff>
    </xdr:to>
    <xdr:pic>
      <xdr:nvPicPr>
        <xdr:cNvPr id="10" name="Obraz 3">
          <a:extLst>
            <a:ext uri="{FF2B5EF4-FFF2-40B4-BE49-F238E27FC236}">
              <a16:creationId xmlns:a16="http://schemas.microsoft.com/office/drawing/2014/main" id="{7F7179CD-F5BA-4430-8DC1-551F22756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048000" y="1190625"/>
          <a:ext cx="2228571" cy="134285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68</xdr:row>
      <xdr:rowOff>0</xdr:rowOff>
    </xdr:from>
    <xdr:to>
      <xdr:col>3</xdr:col>
      <xdr:colOff>380365</xdr:colOff>
      <xdr:row>70</xdr:row>
      <xdr:rowOff>66040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2373F40C-99F7-4486-8C8D-374BC257124A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0"/>
          <a:ext cx="2209165" cy="44704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68</xdr:row>
      <xdr:rowOff>0</xdr:rowOff>
    </xdr:from>
    <xdr:to>
      <xdr:col>4</xdr:col>
      <xdr:colOff>608965</xdr:colOff>
      <xdr:row>70</xdr:row>
      <xdr:rowOff>161290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9DFB3ABB-5280-4D4B-B6AB-09273B893BBB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52675" y="381000"/>
          <a:ext cx="608965" cy="5422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3</xdr:col>
      <xdr:colOff>533105</xdr:colOff>
      <xdr:row>86</xdr:row>
      <xdr:rowOff>9238</xdr:rowOff>
    </xdr:to>
    <xdr:pic>
      <xdr:nvPicPr>
        <xdr:cNvPr id="4" name="Obraz 5">
          <a:extLst>
            <a:ext uri="{FF2B5EF4-FFF2-40B4-BE49-F238E27FC236}">
              <a16:creationId xmlns:a16="http://schemas.microsoft.com/office/drawing/2014/main" id="{997D7B93-CCBF-45F0-92D2-8FE03586C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524000"/>
          <a:ext cx="2361905" cy="22952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3</xdr:col>
      <xdr:colOff>361315</xdr:colOff>
      <xdr:row>91</xdr:row>
      <xdr:rowOff>94615</xdr:rowOff>
    </xdr:to>
    <xdr:pic>
      <xdr:nvPicPr>
        <xdr:cNvPr id="5" name="Obraz 1">
          <a:extLst>
            <a:ext uri="{FF2B5EF4-FFF2-40B4-BE49-F238E27FC236}">
              <a16:creationId xmlns:a16="http://schemas.microsoft.com/office/drawing/2014/main" id="{A7E2C859-3C72-4A9A-8FDB-9BFBF6E39F7C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2190115" cy="47561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608965</xdr:colOff>
      <xdr:row>91</xdr:row>
      <xdr:rowOff>161290</xdr:rowOff>
    </xdr:to>
    <xdr:pic>
      <xdr:nvPicPr>
        <xdr:cNvPr id="6" name="Obraz 2">
          <a:extLst>
            <a:ext uri="{FF2B5EF4-FFF2-40B4-BE49-F238E27FC236}">
              <a16:creationId xmlns:a16="http://schemas.microsoft.com/office/drawing/2014/main" id="{B484B3AB-35E1-4444-9902-6D11B1C8E761}"/>
            </a:ext>
          </a:extLst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38400" y="0"/>
          <a:ext cx="608965" cy="54229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92</xdr:row>
      <xdr:rowOff>0</xdr:rowOff>
    </xdr:from>
    <xdr:to>
      <xdr:col>3</xdr:col>
      <xdr:colOff>37870</xdr:colOff>
      <xdr:row>109</xdr:row>
      <xdr:rowOff>9119</xdr:rowOff>
    </xdr:to>
    <xdr:pic>
      <xdr:nvPicPr>
        <xdr:cNvPr id="8" name="Obraz 6">
          <a:extLst>
            <a:ext uri="{FF2B5EF4-FFF2-40B4-BE49-F238E27FC236}">
              <a16:creationId xmlns:a16="http://schemas.microsoft.com/office/drawing/2014/main" id="{47BD66DA-5D06-49A8-86D9-8A33142EE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8575" y="5000625"/>
          <a:ext cx="1838095" cy="32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3</xdr:col>
      <xdr:colOff>361315</xdr:colOff>
      <xdr:row>115</xdr:row>
      <xdr:rowOff>56515</xdr:rowOff>
    </xdr:to>
    <xdr:pic>
      <xdr:nvPicPr>
        <xdr:cNvPr id="13" name="Obraz 1">
          <a:extLst>
            <a:ext uri="{FF2B5EF4-FFF2-40B4-BE49-F238E27FC236}">
              <a16:creationId xmlns:a16="http://schemas.microsoft.com/office/drawing/2014/main" id="{11D9689C-843F-4B73-A3C7-6CBAD4EBC650}"/>
            </a:ext>
          </a:extLst>
        </xdr:cNvPr>
        <xdr:cNvPicPr/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0"/>
          <a:ext cx="2190115" cy="43751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113</xdr:row>
      <xdr:rowOff>0</xdr:rowOff>
    </xdr:from>
    <xdr:to>
      <xdr:col>5</xdr:col>
      <xdr:colOff>247015</xdr:colOff>
      <xdr:row>115</xdr:row>
      <xdr:rowOff>56515</xdr:rowOff>
    </xdr:to>
    <xdr:pic>
      <xdr:nvPicPr>
        <xdr:cNvPr id="14" name="Obraz 2">
          <a:extLst>
            <a:ext uri="{FF2B5EF4-FFF2-40B4-BE49-F238E27FC236}">
              <a16:creationId xmlns:a16="http://schemas.microsoft.com/office/drawing/2014/main" id="{6D29F7FC-19AA-496A-8D7C-78ECCB298DAD}"/>
            </a:ext>
          </a:extLst>
        </xdr:cNvPr>
        <xdr:cNvPicPr/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438400" y="0"/>
          <a:ext cx="856615" cy="4375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</xdr:row>
      <xdr:rowOff>9525</xdr:rowOff>
    </xdr:from>
    <xdr:to>
      <xdr:col>4</xdr:col>
      <xdr:colOff>9525</xdr:colOff>
      <xdr:row>131</xdr:row>
      <xdr:rowOff>19050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AE49E5B7-EA40-15C1-2F83-4E53FFF467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77400"/>
          <a:ext cx="2447925" cy="2867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134</xdr:row>
      <xdr:rowOff>0</xdr:rowOff>
    </xdr:from>
    <xdr:to>
      <xdr:col>4</xdr:col>
      <xdr:colOff>104140</xdr:colOff>
      <xdr:row>136</xdr:row>
      <xdr:rowOff>142240</xdr:rowOff>
    </xdr:to>
    <xdr:pic>
      <xdr:nvPicPr>
        <xdr:cNvPr id="23" name="Obraz 1">
          <a:extLst>
            <a:ext uri="{FF2B5EF4-FFF2-40B4-BE49-F238E27FC236}">
              <a16:creationId xmlns:a16="http://schemas.microsoft.com/office/drawing/2014/main" id="{7BA7B683-9517-435A-9EE2-FBC026FA31E2}"/>
            </a:ext>
          </a:extLst>
        </xdr:cNvPr>
        <xdr:cNvPicPr/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2542540" cy="52324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134</xdr:row>
      <xdr:rowOff>0</xdr:rowOff>
    </xdr:from>
    <xdr:to>
      <xdr:col>5</xdr:col>
      <xdr:colOff>504190</xdr:colOff>
      <xdr:row>136</xdr:row>
      <xdr:rowOff>94615</xdr:rowOff>
    </xdr:to>
    <xdr:pic>
      <xdr:nvPicPr>
        <xdr:cNvPr id="24" name="Obraz 2">
          <a:extLst>
            <a:ext uri="{FF2B5EF4-FFF2-40B4-BE49-F238E27FC236}">
              <a16:creationId xmlns:a16="http://schemas.microsoft.com/office/drawing/2014/main" id="{3157EE2E-F4B9-476D-AE8A-B6CB2AD633C4}"/>
            </a:ext>
          </a:extLst>
        </xdr:cNvPr>
        <xdr:cNvPicPr/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048000" y="0"/>
          <a:ext cx="504190" cy="4756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</xdr:row>
      <xdr:rowOff>9525</xdr:rowOff>
    </xdr:from>
    <xdr:to>
      <xdr:col>4</xdr:col>
      <xdr:colOff>9219</xdr:colOff>
      <xdr:row>155</xdr:row>
      <xdr:rowOff>18620</xdr:rowOff>
    </xdr:to>
    <xdr:pic>
      <xdr:nvPicPr>
        <xdr:cNvPr id="27" name="Obraz 5">
          <a:extLst>
            <a:ext uri="{FF2B5EF4-FFF2-40B4-BE49-F238E27FC236}">
              <a16:creationId xmlns:a16="http://schemas.microsoft.com/office/drawing/2014/main" id="{7453C5EB-AD03-4DFF-BC25-5391FF395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3725525"/>
          <a:ext cx="2447619" cy="34380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159</xdr:row>
      <xdr:rowOff>0</xdr:rowOff>
    </xdr:from>
    <xdr:to>
      <xdr:col>3</xdr:col>
      <xdr:colOff>408940</xdr:colOff>
      <xdr:row>161</xdr:row>
      <xdr:rowOff>94615</xdr:rowOff>
    </xdr:to>
    <xdr:pic>
      <xdr:nvPicPr>
        <xdr:cNvPr id="28" name="Obraz 1">
          <a:extLst>
            <a:ext uri="{FF2B5EF4-FFF2-40B4-BE49-F238E27FC236}">
              <a16:creationId xmlns:a16="http://schemas.microsoft.com/office/drawing/2014/main" id="{45FA76C7-A7E1-4B83-B749-90DFB26D2570}"/>
            </a:ext>
          </a:extLst>
        </xdr:cNvPr>
        <xdr:cNvPicPr/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0"/>
          <a:ext cx="2237740" cy="475615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159</xdr:row>
      <xdr:rowOff>0</xdr:rowOff>
    </xdr:from>
    <xdr:to>
      <xdr:col>5</xdr:col>
      <xdr:colOff>161290</xdr:colOff>
      <xdr:row>161</xdr:row>
      <xdr:rowOff>161290</xdr:rowOff>
    </xdr:to>
    <xdr:pic>
      <xdr:nvPicPr>
        <xdr:cNvPr id="29" name="Obraz 2">
          <a:extLst>
            <a:ext uri="{FF2B5EF4-FFF2-40B4-BE49-F238E27FC236}">
              <a16:creationId xmlns:a16="http://schemas.microsoft.com/office/drawing/2014/main" id="{2D3309BA-E81D-4CB4-A334-8445484DC078}"/>
            </a:ext>
          </a:extLst>
        </xdr:cNvPr>
        <xdr:cNvPicPr/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495550" y="0"/>
          <a:ext cx="713740" cy="5422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161</xdr:row>
      <xdr:rowOff>180975</xdr:rowOff>
    </xdr:from>
    <xdr:to>
      <xdr:col>3</xdr:col>
      <xdr:colOff>9295</xdr:colOff>
      <xdr:row>174</xdr:row>
      <xdr:rowOff>190189</xdr:rowOff>
    </xdr:to>
    <xdr:pic>
      <xdr:nvPicPr>
        <xdr:cNvPr id="32" name="Obraz 5">
          <a:extLst>
            <a:ext uri="{FF2B5EF4-FFF2-40B4-BE49-F238E27FC236}">
              <a16:creationId xmlns:a16="http://schemas.microsoft.com/office/drawing/2014/main" id="{2283B893-35B5-4C0A-80E1-934C788BD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18516600"/>
          <a:ext cx="1838095" cy="24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3</xdr:col>
      <xdr:colOff>408940</xdr:colOff>
      <xdr:row>181</xdr:row>
      <xdr:rowOff>56515</xdr:rowOff>
    </xdr:to>
    <xdr:pic>
      <xdr:nvPicPr>
        <xdr:cNvPr id="33" name="Obraz 1">
          <a:extLst>
            <a:ext uri="{FF2B5EF4-FFF2-40B4-BE49-F238E27FC236}">
              <a16:creationId xmlns:a16="http://schemas.microsoft.com/office/drawing/2014/main" id="{5D9C8374-9B22-4887-BA47-46F16C381B65}"/>
            </a:ext>
          </a:extLst>
        </xdr:cNvPr>
        <xdr:cNvPicPr/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0"/>
          <a:ext cx="2237740" cy="43751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179</xdr:row>
      <xdr:rowOff>0</xdr:rowOff>
    </xdr:from>
    <xdr:to>
      <xdr:col>5</xdr:col>
      <xdr:colOff>75565</xdr:colOff>
      <xdr:row>180</xdr:row>
      <xdr:rowOff>56515</xdr:rowOff>
    </xdr:to>
    <xdr:pic>
      <xdr:nvPicPr>
        <xdr:cNvPr id="34" name="Obraz 2">
          <a:extLst>
            <a:ext uri="{FF2B5EF4-FFF2-40B4-BE49-F238E27FC236}">
              <a16:creationId xmlns:a16="http://schemas.microsoft.com/office/drawing/2014/main" id="{880920D7-3E7E-4445-BA8E-138AF9712751}"/>
            </a:ext>
          </a:extLst>
        </xdr:cNvPr>
        <xdr:cNvPicPr/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438400" y="0"/>
          <a:ext cx="685165" cy="24701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179</xdr:row>
      <xdr:rowOff>0</xdr:rowOff>
    </xdr:from>
    <xdr:to>
      <xdr:col>7</xdr:col>
      <xdr:colOff>75565</xdr:colOff>
      <xdr:row>181</xdr:row>
      <xdr:rowOff>56515</xdr:rowOff>
    </xdr:to>
    <xdr:pic>
      <xdr:nvPicPr>
        <xdr:cNvPr id="35" name="Obraz 3">
          <a:extLst>
            <a:ext uri="{FF2B5EF4-FFF2-40B4-BE49-F238E27FC236}">
              <a16:creationId xmlns:a16="http://schemas.microsoft.com/office/drawing/2014/main" id="{B9B7F49A-772D-403B-A9F4-566C9B11E80C}"/>
            </a:ext>
          </a:extLst>
        </xdr:cNvPr>
        <xdr:cNvPicPr/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657600" y="0"/>
          <a:ext cx="685165" cy="4375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181</xdr:row>
      <xdr:rowOff>180975</xdr:rowOff>
    </xdr:from>
    <xdr:to>
      <xdr:col>5</xdr:col>
      <xdr:colOff>9143</xdr:colOff>
      <xdr:row>192</xdr:row>
      <xdr:rowOff>190237</xdr:rowOff>
    </xdr:to>
    <xdr:pic>
      <xdr:nvPicPr>
        <xdr:cNvPr id="37" name="Obraz 6">
          <a:extLst>
            <a:ext uri="{FF2B5EF4-FFF2-40B4-BE49-F238E27FC236}">
              <a16:creationId xmlns:a16="http://schemas.microsoft.com/office/drawing/2014/main" id="{E64B7AC8-56AA-4DD6-BC81-C8365B4C0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22374225"/>
          <a:ext cx="3057143" cy="21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180975</xdr:rowOff>
    </xdr:from>
    <xdr:to>
      <xdr:col>3</xdr:col>
      <xdr:colOff>9525</xdr:colOff>
      <xdr:row>16</xdr:row>
      <xdr:rowOff>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2D0DBF0-3DFF-D60A-2DE5-785B90A61F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0100"/>
          <a:ext cx="1838325" cy="2295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3</xdr:col>
      <xdr:colOff>9525</xdr:colOff>
      <xdr:row>31</xdr:row>
      <xdr:rowOff>9525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51043CE-ECEC-028B-17C4-BE9E5080CE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57625"/>
          <a:ext cx="1228725" cy="2105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3</xdr:col>
      <xdr:colOff>9525</xdr:colOff>
      <xdr:row>63</xdr:row>
      <xdr:rowOff>9525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C2DED2D7-43FA-E9D0-C863-BEC61AC18C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382125"/>
          <a:ext cx="1838325" cy="2295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3</xdr:col>
      <xdr:colOff>9525</xdr:colOff>
      <xdr:row>47</xdr:row>
      <xdr:rowOff>9525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id="{E07885E1-082A-E86F-6634-208356FC4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15125"/>
          <a:ext cx="1838325" cy="2295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68</xdr:row>
      <xdr:rowOff>180975</xdr:rowOff>
    </xdr:from>
    <xdr:to>
      <xdr:col>8</xdr:col>
      <xdr:colOff>547397</xdr:colOff>
      <xdr:row>107</xdr:row>
      <xdr:rowOff>103711</xdr:rowOff>
    </xdr:to>
    <xdr:pic>
      <xdr:nvPicPr>
        <xdr:cNvPr id="2" name="Obraz 2">
          <a:extLst>
            <a:ext uri="{FF2B5EF4-FFF2-40B4-BE49-F238E27FC236}">
              <a16:creationId xmlns:a16="http://schemas.microsoft.com/office/drawing/2014/main" id="{6BB3DF9A-6B41-4692-97A5-3D0D1AECA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5705475"/>
          <a:ext cx="6052847" cy="735223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20</xdr:row>
      <xdr:rowOff>0</xdr:rowOff>
    </xdr:from>
    <xdr:to>
      <xdr:col>10</xdr:col>
      <xdr:colOff>484337</xdr:colOff>
      <xdr:row>29</xdr:row>
      <xdr:rowOff>18340</xdr:rowOff>
    </xdr:to>
    <xdr:pic>
      <xdr:nvPicPr>
        <xdr:cNvPr id="2" name="Obraz 1" descr="Wycinek ekranu">
          <a:extLst>
            <a:ext uri="{FF2B5EF4-FFF2-40B4-BE49-F238E27FC236}">
              <a16:creationId xmlns:a16="http://schemas.microsoft.com/office/drawing/2014/main" id="{6A771253-5FB8-419B-AA38-559B793F0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00"/>
          <a:ext cx="6761312" cy="17328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10</xdr:col>
      <xdr:colOff>512444</xdr:colOff>
      <xdr:row>45</xdr:row>
      <xdr:rowOff>106141</xdr:rowOff>
    </xdr:to>
    <xdr:pic>
      <xdr:nvPicPr>
        <xdr:cNvPr id="3" name="Obraz 2" descr="Wycinek ekranu">
          <a:extLst>
            <a:ext uri="{FF2B5EF4-FFF2-40B4-BE49-F238E27FC236}">
              <a16:creationId xmlns:a16="http://schemas.microsoft.com/office/drawing/2014/main" id="{C3CD466C-39A6-4128-B262-E4008AC21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15000"/>
          <a:ext cx="6817994" cy="296364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47</xdr:row>
      <xdr:rowOff>0</xdr:rowOff>
    </xdr:from>
    <xdr:to>
      <xdr:col>10</xdr:col>
      <xdr:colOff>528640</xdr:colOff>
      <xdr:row>69</xdr:row>
      <xdr:rowOff>124904</xdr:rowOff>
    </xdr:to>
    <xdr:pic>
      <xdr:nvPicPr>
        <xdr:cNvPr id="4" name="Obraz 3" descr="Wycinek ekranu">
          <a:extLst>
            <a:ext uri="{FF2B5EF4-FFF2-40B4-BE49-F238E27FC236}">
              <a16:creationId xmlns:a16="http://schemas.microsoft.com/office/drawing/2014/main" id="{1275A43E-6292-4C03-90E2-02AACA55A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8953500"/>
          <a:ext cx="6834189" cy="431590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93</xdr:row>
      <xdr:rowOff>38101</xdr:rowOff>
    </xdr:from>
    <xdr:to>
      <xdr:col>10</xdr:col>
      <xdr:colOff>528640</xdr:colOff>
      <xdr:row>124</xdr:row>
      <xdr:rowOff>43688</xdr:rowOff>
    </xdr:to>
    <xdr:pic>
      <xdr:nvPicPr>
        <xdr:cNvPr id="5" name="Obraz 1" descr="Wycinek ekranu">
          <a:extLst>
            <a:ext uri="{FF2B5EF4-FFF2-40B4-BE49-F238E27FC236}">
              <a16:creationId xmlns:a16="http://schemas.microsoft.com/office/drawing/2014/main" id="{C15E3334-D335-4D79-B9EA-AC00D55E5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4038601"/>
          <a:ext cx="6834189" cy="59110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</xdr:row>
      <xdr:rowOff>66675</xdr:rowOff>
    </xdr:from>
    <xdr:to>
      <xdr:col>8</xdr:col>
      <xdr:colOff>495300</xdr:colOff>
      <xdr:row>159</xdr:row>
      <xdr:rowOff>123825</xdr:rowOff>
    </xdr:to>
    <xdr:pic>
      <xdr:nvPicPr>
        <xdr:cNvPr id="6" name="Obraz 2">
          <a:extLst>
            <a:ext uri="{FF2B5EF4-FFF2-40B4-BE49-F238E27FC236}">
              <a16:creationId xmlns:a16="http://schemas.microsoft.com/office/drawing/2014/main" id="{1D9DB1D3-4D75-4841-8296-33D2D9B14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67175"/>
          <a:ext cx="5581650" cy="2152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7</xdr:col>
      <xdr:colOff>504825</xdr:colOff>
      <xdr:row>187</xdr:row>
      <xdr:rowOff>57150</xdr:rowOff>
    </xdr:to>
    <xdr:pic>
      <xdr:nvPicPr>
        <xdr:cNvPr id="7" name="Obraz 2">
          <a:extLst>
            <a:ext uri="{FF2B5EF4-FFF2-40B4-BE49-F238E27FC236}">
              <a16:creationId xmlns:a16="http://schemas.microsoft.com/office/drawing/2014/main" id="{2EE293D5-0665-45CB-8FD2-1460A85A8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334500"/>
          <a:ext cx="4981575" cy="2152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205</xdr:row>
      <xdr:rowOff>0</xdr:rowOff>
    </xdr:from>
    <xdr:to>
      <xdr:col>8</xdr:col>
      <xdr:colOff>495300</xdr:colOff>
      <xdr:row>216</xdr:row>
      <xdr:rowOff>57150</xdr:rowOff>
    </xdr:to>
    <xdr:pic>
      <xdr:nvPicPr>
        <xdr:cNvPr id="8" name="Obraz 2">
          <a:extLst>
            <a:ext uri="{FF2B5EF4-FFF2-40B4-BE49-F238E27FC236}">
              <a16:creationId xmlns:a16="http://schemas.microsoft.com/office/drawing/2014/main" id="{00A16B25-940C-4DDF-9362-130B3CFA5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859000"/>
          <a:ext cx="5581650" cy="2152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232</xdr:row>
      <xdr:rowOff>0</xdr:rowOff>
    </xdr:from>
    <xdr:to>
      <xdr:col>8</xdr:col>
      <xdr:colOff>571500</xdr:colOff>
      <xdr:row>245</xdr:row>
      <xdr:rowOff>19050</xdr:rowOff>
    </xdr:to>
    <xdr:pic>
      <xdr:nvPicPr>
        <xdr:cNvPr id="9" name="Obraz 2">
          <a:extLst>
            <a:ext uri="{FF2B5EF4-FFF2-40B4-BE49-F238E27FC236}">
              <a16:creationId xmlns:a16="http://schemas.microsoft.com/office/drawing/2014/main" id="{2F361986-C87B-4ABD-A898-A0F692815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002500"/>
          <a:ext cx="5657850" cy="2495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11</xdr:col>
      <xdr:colOff>9371</xdr:colOff>
      <xdr:row>3</xdr:row>
      <xdr:rowOff>133310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FAFA9AB4-9464-3AE9-7A4B-398365088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86400" y="428625"/>
          <a:ext cx="1228571" cy="32381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</xdr:row>
      <xdr:rowOff>0</xdr:rowOff>
    </xdr:from>
    <xdr:to>
      <xdr:col>11</xdr:col>
      <xdr:colOff>314133</xdr:colOff>
      <xdr:row>5</xdr:row>
      <xdr:rowOff>104735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5F5C4BBF-530C-DC16-9326-ED75546E0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6400" y="809625"/>
          <a:ext cx="1533333" cy="3238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B3501C-86EF-41D6-9532-8C0F244506F3}">
  <sheetPr>
    <tabColor rgb="FFFF0000"/>
  </sheetPr>
  <dimension ref="A1:E32"/>
  <sheetViews>
    <sheetView tabSelected="1" workbookViewId="0"/>
  </sheetViews>
  <sheetFormatPr defaultRowHeight="15" x14ac:dyDescent="0.25"/>
  <sheetData>
    <row r="1" spans="1:5" x14ac:dyDescent="0.25">
      <c r="A1" s="39" t="s">
        <v>668</v>
      </c>
      <c r="B1" s="39" t="s">
        <v>105</v>
      </c>
      <c r="C1" s="39" t="s">
        <v>669</v>
      </c>
      <c r="D1" s="39" t="s">
        <v>670</v>
      </c>
    </row>
    <row r="2" spans="1:5" x14ac:dyDescent="0.25">
      <c r="A2" s="60">
        <v>0</v>
      </c>
      <c r="B2" s="60"/>
      <c r="C2" s="40" t="s">
        <v>922</v>
      </c>
      <c r="D2" s="59" t="s">
        <v>921</v>
      </c>
      <c r="E2" s="59"/>
    </row>
    <row r="3" spans="1:5" x14ac:dyDescent="0.25">
      <c r="A3" s="42">
        <v>1</v>
      </c>
      <c r="B3" s="88">
        <v>2.4074074074074076E-3</v>
      </c>
      <c r="C3" s="40" t="s">
        <v>671</v>
      </c>
      <c r="D3" t="s">
        <v>684</v>
      </c>
    </row>
    <row r="4" spans="1:5" x14ac:dyDescent="0.25">
      <c r="A4" s="42">
        <v>2</v>
      </c>
      <c r="B4" s="88">
        <v>5.2777777777777771E-3</v>
      </c>
      <c r="C4" s="40" t="s">
        <v>672</v>
      </c>
      <c r="D4" t="s">
        <v>999</v>
      </c>
    </row>
    <row r="5" spans="1:5" x14ac:dyDescent="0.25">
      <c r="A5" s="42">
        <v>3</v>
      </c>
      <c r="B5" s="88">
        <v>1.2847222222222223E-3</v>
      </c>
      <c r="C5" s="40" t="s">
        <v>482</v>
      </c>
      <c r="D5" t="s">
        <v>685</v>
      </c>
    </row>
    <row r="6" spans="1:5" x14ac:dyDescent="0.25">
      <c r="A6" s="42">
        <v>4</v>
      </c>
      <c r="B6" s="88">
        <v>2.9861111111111113E-3</v>
      </c>
      <c r="C6" s="40" t="s">
        <v>673</v>
      </c>
      <c r="D6" t="s">
        <v>216</v>
      </c>
    </row>
    <row r="7" spans="1:5" x14ac:dyDescent="0.25">
      <c r="A7" s="42">
        <v>5</v>
      </c>
      <c r="B7" s="88">
        <v>3.7731481481481483E-3</v>
      </c>
      <c r="C7" s="40" t="s">
        <v>674</v>
      </c>
      <c r="D7" t="s">
        <v>686</v>
      </c>
    </row>
    <row r="8" spans="1:5" x14ac:dyDescent="0.25">
      <c r="A8" s="42">
        <v>6</v>
      </c>
      <c r="B8" s="88">
        <v>6.8981481481481489E-3</v>
      </c>
      <c r="C8" s="40" t="s">
        <v>919</v>
      </c>
      <c r="D8" t="s">
        <v>698</v>
      </c>
    </row>
    <row r="9" spans="1:5" x14ac:dyDescent="0.25">
      <c r="A9" s="63">
        <v>7</v>
      </c>
      <c r="B9" s="63"/>
      <c r="C9" s="41" t="s">
        <v>675</v>
      </c>
      <c r="D9" t="s">
        <v>687</v>
      </c>
    </row>
    <row r="10" spans="1:5" x14ac:dyDescent="0.25">
      <c r="A10" s="42">
        <v>8</v>
      </c>
      <c r="B10" s="88">
        <v>2.6388888888888885E-3</v>
      </c>
      <c r="C10" s="41" t="s">
        <v>676</v>
      </c>
      <c r="D10" t="s">
        <v>688</v>
      </c>
    </row>
    <row r="11" spans="1:5" x14ac:dyDescent="0.25">
      <c r="A11" s="64">
        <v>9</v>
      </c>
      <c r="B11" s="64"/>
      <c r="C11" s="41" t="s">
        <v>677</v>
      </c>
      <c r="D11" t="s">
        <v>689</v>
      </c>
    </row>
    <row r="12" spans="1:5" x14ac:dyDescent="0.25">
      <c r="A12" s="43">
        <v>10</v>
      </c>
      <c r="B12" s="93">
        <v>3.9351851851851857E-3</v>
      </c>
      <c r="C12" s="40" t="s">
        <v>678</v>
      </c>
      <c r="D12" t="s">
        <v>426</v>
      </c>
    </row>
    <row r="13" spans="1:5" x14ac:dyDescent="0.25">
      <c r="A13" s="43">
        <v>11</v>
      </c>
      <c r="B13" s="93">
        <v>2.685185185185185E-3</v>
      </c>
      <c r="C13" s="40" t="s">
        <v>444</v>
      </c>
      <c r="D13" t="s">
        <v>690</v>
      </c>
    </row>
    <row r="14" spans="1:5" x14ac:dyDescent="0.25">
      <c r="A14" s="64">
        <v>12</v>
      </c>
      <c r="B14" s="64"/>
      <c r="C14" s="41" t="s">
        <v>680</v>
      </c>
      <c r="D14" t="s">
        <v>692</v>
      </c>
    </row>
    <row r="15" spans="1:5" x14ac:dyDescent="0.25">
      <c r="A15" s="65">
        <v>13</v>
      </c>
      <c r="B15" s="65"/>
      <c r="C15" s="40" t="s">
        <v>681</v>
      </c>
      <c r="D15" t="s">
        <v>693</v>
      </c>
    </row>
    <row r="16" spans="1:5" x14ac:dyDescent="0.25">
      <c r="A16" s="43">
        <v>14</v>
      </c>
      <c r="B16" s="93">
        <v>6.7013888888888887E-3</v>
      </c>
      <c r="C16" s="41" t="s">
        <v>997</v>
      </c>
      <c r="D16" t="s">
        <v>991</v>
      </c>
    </row>
    <row r="17" spans="1:4" x14ac:dyDescent="0.25">
      <c r="A17" s="43">
        <v>15</v>
      </c>
      <c r="B17" s="93">
        <v>2.5000000000000001E-3</v>
      </c>
      <c r="C17" s="41" t="s">
        <v>682</v>
      </c>
      <c r="D17" t="s">
        <v>992</v>
      </c>
    </row>
    <row r="18" spans="1:4" x14ac:dyDescent="0.25">
      <c r="A18" s="43">
        <v>16</v>
      </c>
      <c r="B18" s="93">
        <v>5.7523148148148143E-3</v>
      </c>
      <c r="C18" s="40" t="s">
        <v>683</v>
      </c>
      <c r="D18" t="s">
        <v>620</v>
      </c>
    </row>
    <row r="19" spans="1:4" x14ac:dyDescent="0.25">
      <c r="A19" s="43">
        <v>17</v>
      </c>
      <c r="B19" s="93">
        <v>5.7986111111111112E-3</v>
      </c>
      <c r="C19" s="40" t="s">
        <v>917</v>
      </c>
      <c r="D19" t="s">
        <v>694</v>
      </c>
    </row>
    <row r="20" spans="1:4" x14ac:dyDescent="0.25">
      <c r="A20" s="58">
        <v>19</v>
      </c>
      <c r="B20" s="86">
        <v>2.3495370370370371E-3</v>
      </c>
      <c r="C20" s="40" t="s">
        <v>679</v>
      </c>
      <c r="D20" t="s">
        <v>691</v>
      </c>
    </row>
    <row r="21" spans="1:4" x14ac:dyDescent="0.25">
      <c r="A21" s="58">
        <v>20</v>
      </c>
      <c r="B21" s="86">
        <v>4.2013888888888891E-3</v>
      </c>
      <c r="C21" s="40" t="s">
        <v>918</v>
      </c>
      <c r="D21" t="s">
        <v>695</v>
      </c>
    </row>
    <row r="22" spans="1:4" x14ac:dyDescent="0.25">
      <c r="A22" s="58">
        <v>21</v>
      </c>
      <c r="B22" s="86">
        <v>5.0000000000000001E-3</v>
      </c>
      <c r="C22" s="40" t="s">
        <v>93</v>
      </c>
      <c r="D22" t="s">
        <v>814</v>
      </c>
    </row>
    <row r="23" spans="1:4" x14ac:dyDescent="0.25">
      <c r="A23" s="58">
        <v>22</v>
      </c>
      <c r="B23" s="86">
        <v>2.7662037037037034E-3</v>
      </c>
      <c r="C23" s="40" t="s">
        <v>104</v>
      </c>
      <c r="D23" t="s">
        <v>696</v>
      </c>
    </row>
    <row r="24" spans="1:4" x14ac:dyDescent="0.25">
      <c r="A24" s="58">
        <v>23</v>
      </c>
      <c r="B24" s="86">
        <v>3.1712962962962958E-3</v>
      </c>
      <c r="C24" s="40" t="s">
        <v>105</v>
      </c>
      <c r="D24" t="s">
        <v>697</v>
      </c>
    </row>
    <row r="25" spans="1:4" x14ac:dyDescent="0.25">
      <c r="A25" s="58">
        <v>24</v>
      </c>
      <c r="B25" s="86">
        <v>6.8402777777777776E-3</v>
      </c>
      <c r="C25" s="40" t="s">
        <v>923</v>
      </c>
      <c r="D25" t="s">
        <v>924</v>
      </c>
    </row>
    <row r="26" spans="1:4" x14ac:dyDescent="0.25">
      <c r="A26" s="58">
        <v>25</v>
      </c>
      <c r="B26" s="86">
        <v>3.5995370370370369E-3</v>
      </c>
      <c r="C26" s="40" t="s">
        <v>932</v>
      </c>
      <c r="D26" t="s">
        <v>931</v>
      </c>
    </row>
    <row r="27" spans="1:4" x14ac:dyDescent="0.25">
      <c r="A27" s="58">
        <v>26</v>
      </c>
      <c r="B27" s="86">
        <v>4.0509259259259257E-3</v>
      </c>
      <c r="C27" s="40" t="s">
        <v>920</v>
      </c>
      <c r="D27" t="s">
        <v>927</v>
      </c>
    </row>
    <row r="28" spans="1:4" x14ac:dyDescent="0.25">
      <c r="A28" s="96">
        <v>27</v>
      </c>
      <c r="B28" s="96"/>
      <c r="C28" s="40" t="s">
        <v>926</v>
      </c>
      <c r="D28" t="s">
        <v>925</v>
      </c>
    </row>
    <row r="30" spans="1:4" x14ac:dyDescent="0.25">
      <c r="A30" s="42" t="s">
        <v>988</v>
      </c>
      <c r="B30" s="90">
        <f>SUM(B3:B10)</f>
        <v>2.5266203703703704E-2</v>
      </c>
      <c r="C30" s="89">
        <f>B30/7</f>
        <v>3.6094576719576722E-3</v>
      </c>
    </row>
    <row r="31" spans="1:4" x14ac:dyDescent="0.25">
      <c r="A31" s="43" t="s">
        <v>989</v>
      </c>
      <c r="B31" s="95">
        <f>SUM(B11:B19)</f>
        <v>2.7372685185185184E-2</v>
      </c>
      <c r="C31" s="94">
        <f>B31/6</f>
        <v>4.562114197530864E-3</v>
      </c>
    </row>
    <row r="32" spans="1:4" x14ac:dyDescent="0.25">
      <c r="A32" s="58" t="s">
        <v>990</v>
      </c>
      <c r="B32" s="87">
        <f>SUM(B20:B27)</f>
        <v>3.1979166666666663E-2</v>
      </c>
      <c r="C32" s="94">
        <f>B32/8</f>
        <v>3.9973958333333328E-3</v>
      </c>
    </row>
  </sheetData>
  <hyperlinks>
    <hyperlink ref="C3" location="Obl!A1" display="Obl" xr:uid="{483C7E27-9249-4A27-8DF1-C71DA0DBE05B}"/>
    <hyperlink ref="C4" location="Wykr!A1" display="Wykr" xr:uid="{81DE9AEF-84AD-4FFC-A297-40ADB19B704E}"/>
    <hyperlink ref="C5" location="Nowy!A1" display="Nowy!A1" xr:uid="{87D0C9CB-1DCC-4A58-952F-2E30BC8AEB6C}"/>
    <hyperlink ref="C6" location="Uniw!A1" display="Uniw!A1" xr:uid="{1B9235E7-D425-43E8-A3AF-374920BCEEA7}"/>
    <hyperlink ref="C7" location="Solver!A1" display="Solver!A1" xr:uid="{49E68C4D-E426-4ABA-9FBC-CFA77AC08AE5}"/>
    <hyperlink ref="C9" location="'T1'!A1" display="'T1'!A1" xr:uid="{71794E45-8368-4A6E-BFAC-57B0312EA8B2}"/>
    <hyperlink ref="C10" location="'Jeżeli-T'!A1" display="'Jeżeli-T'!A1" xr:uid="{88DA2A4B-D7F4-4286-B2BF-BFF0CA454AFE}"/>
    <hyperlink ref="C11" location="'T2'!A1" display="'T2'!A1" xr:uid="{004C6393-5FD1-4F13-A8F3-CD3FA976C09D}"/>
    <hyperlink ref="C12" location="Układ!A1" display="Układ!A1" xr:uid="{0F544BCD-60D4-4103-BC6A-F575F7D62D9B}"/>
    <hyperlink ref="C13" location="Częstość!A1" display="Częstość!A1" xr:uid="{A3E3DF57-FE6F-40C3-906B-F8642BC0996F}"/>
    <hyperlink ref="C20" location="Trend!A1" display="Trend!A1" xr:uid="{159872AD-66D6-4ACC-8611-DE45CDDC50F0}"/>
    <hyperlink ref="C14" location="'T3'!A1" display="'T3'!A1" xr:uid="{B486BC0A-0716-47FB-92BF-A9F0A7BA1941}"/>
    <hyperlink ref="C15" location="Baza!A1" display="Baza!A1" xr:uid="{8A6C3D68-0DBA-422C-804F-38B2CF6FD4AE}"/>
    <hyperlink ref="C17" location="'FZ-F'!A1" display="'FZ-F'!A1" xr:uid="{42CD0148-A312-4458-B20E-D2CD5F143F55}"/>
    <hyperlink ref="C18" location="FBD!A1" display="FBD!A1" xr:uid="{E2513C43-BD63-4FBB-94F2-988262B74ED9}"/>
    <hyperlink ref="C19" location="PL!A1" display="PL" xr:uid="{D20EBB93-A4AA-4431-A496-B14808D97314}"/>
    <hyperlink ref="C21" location="Wyszukaj!A1" display="Wyszukaj" xr:uid="{55B1EA67-F1D3-48ED-9A72-631610F4CD83}"/>
    <hyperlink ref="C22" location="Tekst!A1" display="Tekst" xr:uid="{9CF5BBCE-67C1-4EA9-A718-400F5CC8339E}"/>
    <hyperlink ref="C23" location="Data!A1" display="Data" xr:uid="{649C9D1D-2991-41EA-80B5-35CD2CB66EA0}"/>
    <hyperlink ref="C24" location="Czas!A1" display="Czas" xr:uid="{49C7F515-5005-4BB5-9006-5CE44FA2556F}"/>
    <hyperlink ref="C8" location="Iter!A1" display="Iter" xr:uid="{1D7CD615-BE2E-4E66-B8DE-5407E358E881}"/>
    <hyperlink ref="C27" location="Stat!A1" display="Stat" xr:uid="{7C38AE45-1145-4B56-B09C-2BC2049E8E76}"/>
    <hyperlink ref="C2" location="'0'!A1" display="O" xr:uid="{074D4B6F-FD74-4607-8197-C950A5B9EFCA}"/>
    <hyperlink ref="C25" location="Fin!A1" display="Fin" xr:uid="{EA7242AD-D98B-48A4-9C49-F1E3D0168641}"/>
    <hyperlink ref="C28" location="Spr!A1" display="Spr" xr:uid="{C33C18F8-0D62-4B8F-9122-E8F62B7F13EF}"/>
    <hyperlink ref="C26" location="LiSu!A1" display="Li-Su" xr:uid="{424981E4-CAE7-42DB-A781-007A27B420B2}"/>
    <hyperlink ref="C16" location="'FZ-T'!A1" display="FZ-T" xr:uid="{A451AF51-383B-4E18-8DF1-DC303A2EF961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AFA4C6-3338-4CD0-8932-42E8CF5E842C}">
  <sheetPr>
    <tabColor theme="9" tint="0.59999389629810485"/>
  </sheetPr>
  <dimension ref="A1:D113"/>
  <sheetViews>
    <sheetView workbookViewId="0"/>
  </sheetViews>
  <sheetFormatPr defaultRowHeight="15" x14ac:dyDescent="0.25"/>
  <cols>
    <col min="3" max="3" width="19.28515625" customWidth="1"/>
  </cols>
  <sheetData>
    <row r="1" spans="1:4" s="32" customFormat="1" ht="18.75" x14ac:dyDescent="0.3">
      <c r="A1" s="32" t="s">
        <v>267</v>
      </c>
    </row>
    <row r="3" spans="1:4" x14ac:dyDescent="0.25">
      <c r="B3" t="s">
        <v>268</v>
      </c>
    </row>
    <row r="4" spans="1:4" x14ac:dyDescent="0.25">
      <c r="B4" t="s">
        <v>269</v>
      </c>
    </row>
    <row r="6" spans="1:4" x14ac:dyDescent="0.25">
      <c r="A6" t="s">
        <v>268</v>
      </c>
    </row>
    <row r="7" spans="1:4" x14ac:dyDescent="0.25">
      <c r="B7" s="13" t="s">
        <v>270</v>
      </c>
      <c r="C7" t="s">
        <v>271</v>
      </c>
    </row>
    <row r="8" spans="1:4" x14ac:dyDescent="0.25">
      <c r="B8" s="13" t="s">
        <v>272</v>
      </c>
      <c r="C8" t="s">
        <v>273</v>
      </c>
    </row>
    <row r="9" spans="1:4" x14ac:dyDescent="0.25">
      <c r="B9" s="13" t="s">
        <v>274</v>
      </c>
      <c r="C9" t="s">
        <v>275</v>
      </c>
    </row>
    <row r="10" spans="1:4" x14ac:dyDescent="0.25">
      <c r="B10" s="13" t="s">
        <v>276</v>
      </c>
      <c r="C10" t="s">
        <v>277</v>
      </c>
    </row>
    <row r="11" spans="1:4" x14ac:dyDescent="0.25">
      <c r="B11" s="13" t="s">
        <v>278</v>
      </c>
      <c r="C11" t="s">
        <v>279</v>
      </c>
    </row>
    <row r="12" spans="1:4" x14ac:dyDescent="0.25">
      <c r="B12" s="13" t="s">
        <v>280</v>
      </c>
      <c r="C12" t="s">
        <v>281</v>
      </c>
    </row>
    <row r="14" spans="1:4" x14ac:dyDescent="0.25">
      <c r="A14" t="s">
        <v>269</v>
      </c>
    </row>
    <row r="15" spans="1:4" x14ac:dyDescent="0.25">
      <c r="B15" s="13" t="s">
        <v>282</v>
      </c>
      <c r="D15" t="s">
        <v>283</v>
      </c>
    </row>
    <row r="16" spans="1:4" x14ac:dyDescent="0.25">
      <c r="B16" s="13" t="s">
        <v>284</v>
      </c>
      <c r="D16" t="s">
        <v>285</v>
      </c>
    </row>
    <row r="17" spans="1:4" x14ac:dyDescent="0.25">
      <c r="B17" s="13" t="s">
        <v>286</v>
      </c>
      <c r="D17" t="s">
        <v>287</v>
      </c>
    </row>
    <row r="19" spans="1:4" x14ac:dyDescent="0.25">
      <c r="A19" t="s">
        <v>288</v>
      </c>
    </row>
    <row r="20" spans="1:4" x14ac:dyDescent="0.25">
      <c r="B20" t="s">
        <v>289</v>
      </c>
    </row>
    <row r="21" spans="1:4" x14ac:dyDescent="0.25">
      <c r="B21" t="s">
        <v>290</v>
      </c>
    </row>
    <row r="23" spans="1:4" x14ac:dyDescent="0.25">
      <c r="A23" t="s">
        <v>291</v>
      </c>
    </row>
    <row r="24" spans="1:4" x14ac:dyDescent="0.25">
      <c r="A24">
        <v>2</v>
      </c>
      <c r="B24">
        <v>2</v>
      </c>
    </row>
    <row r="26" spans="1:4" x14ac:dyDescent="0.25">
      <c r="A26" t="s">
        <v>292</v>
      </c>
    </row>
    <row r="27" spans="1:4" x14ac:dyDescent="0.25">
      <c r="A27">
        <v>-1</v>
      </c>
      <c r="B27">
        <v>-2</v>
      </c>
    </row>
    <row r="29" spans="1:4" x14ac:dyDescent="0.25">
      <c r="A29" t="s">
        <v>293</v>
      </c>
    </row>
    <row r="30" spans="1:4" x14ac:dyDescent="0.25">
      <c r="A30">
        <v>-1</v>
      </c>
      <c r="B30">
        <v>3</v>
      </c>
    </row>
    <row r="32" spans="1:4" x14ac:dyDescent="0.25">
      <c r="A32" t="s">
        <v>294</v>
      </c>
    </row>
    <row r="33" spans="1:3" x14ac:dyDescent="0.25">
      <c r="A33">
        <v>-1</v>
      </c>
      <c r="B33">
        <v>-5</v>
      </c>
      <c r="C33">
        <v>1</v>
      </c>
    </row>
    <row r="35" spans="1:3" x14ac:dyDescent="0.25">
      <c r="A35" t="s">
        <v>295</v>
      </c>
    </row>
    <row r="36" spans="1:3" x14ac:dyDescent="0.25">
      <c r="A36" t="s">
        <v>296</v>
      </c>
    </row>
    <row r="37" spans="1:3" x14ac:dyDescent="0.25">
      <c r="A37" t="s">
        <v>297</v>
      </c>
      <c r="B37">
        <v>199</v>
      </c>
    </row>
    <row r="40" spans="1:3" s="31" customFormat="1" ht="18.75" x14ac:dyDescent="0.3">
      <c r="A40" s="30" t="s">
        <v>298</v>
      </c>
      <c r="B40" s="30"/>
    </row>
    <row r="42" spans="1:3" x14ac:dyDescent="0.25">
      <c r="A42" t="s">
        <v>299</v>
      </c>
    </row>
    <row r="43" spans="1:3" x14ac:dyDescent="0.25">
      <c r="B43" t="s">
        <v>300</v>
      </c>
    </row>
    <row r="44" spans="1:3" x14ac:dyDescent="0.25">
      <c r="A44" t="s">
        <v>301</v>
      </c>
    </row>
    <row r="45" spans="1:3" x14ac:dyDescent="0.25">
      <c r="A45" t="s">
        <v>302</v>
      </c>
    </row>
    <row r="47" spans="1:3" x14ac:dyDescent="0.25">
      <c r="A47" t="s">
        <v>303</v>
      </c>
    </row>
    <row r="48" spans="1:3" x14ac:dyDescent="0.25">
      <c r="A48" t="s">
        <v>304</v>
      </c>
    </row>
    <row r="49" spans="1:2" x14ac:dyDescent="0.25">
      <c r="B49" t="s">
        <v>305</v>
      </c>
    </row>
    <row r="51" spans="1:2" x14ac:dyDescent="0.25">
      <c r="A51" t="s">
        <v>306</v>
      </c>
    </row>
    <row r="52" spans="1:2" x14ac:dyDescent="0.25">
      <c r="A52" t="s">
        <v>307</v>
      </c>
    </row>
    <row r="53" spans="1:2" x14ac:dyDescent="0.25">
      <c r="B53" t="s">
        <v>308</v>
      </c>
    </row>
    <row r="54" spans="1:2" x14ac:dyDescent="0.25">
      <c r="B54" t="s">
        <v>309</v>
      </c>
    </row>
    <row r="56" spans="1:2" x14ac:dyDescent="0.25">
      <c r="A56" t="s">
        <v>96</v>
      </c>
      <c r="B56" t="s">
        <v>310</v>
      </c>
    </row>
    <row r="57" spans="1:2" x14ac:dyDescent="0.25">
      <c r="A57">
        <v>-1</v>
      </c>
    </row>
    <row r="59" spans="1:2" x14ac:dyDescent="0.25">
      <c r="A59" t="s">
        <v>306</v>
      </c>
    </row>
    <row r="60" spans="1:2" x14ac:dyDescent="0.25">
      <c r="A60" t="s">
        <v>307</v>
      </c>
    </row>
    <row r="61" spans="1:2" x14ac:dyDescent="0.25">
      <c r="B61" t="s">
        <v>308</v>
      </c>
    </row>
    <row r="62" spans="1:2" x14ac:dyDescent="0.25">
      <c r="B62" t="s">
        <v>311</v>
      </c>
    </row>
    <row r="63" spans="1:2" x14ac:dyDescent="0.25">
      <c r="B63" t="s">
        <v>312</v>
      </c>
    </row>
    <row r="65" spans="1:2" x14ac:dyDescent="0.25">
      <c r="A65" t="s">
        <v>96</v>
      </c>
      <c r="B65" t="s">
        <v>310</v>
      </c>
    </row>
    <row r="66" spans="1:2" x14ac:dyDescent="0.25">
      <c r="A66">
        <v>-1</v>
      </c>
    </row>
    <row r="68" spans="1:2" x14ac:dyDescent="0.25">
      <c r="A68" t="s">
        <v>313</v>
      </c>
    </row>
    <row r="110" spans="1:4" x14ac:dyDescent="0.25">
      <c r="A110" t="s">
        <v>314</v>
      </c>
    </row>
    <row r="111" spans="1:4" x14ac:dyDescent="0.25">
      <c r="B111" t="s">
        <v>315</v>
      </c>
      <c r="D111" t="s">
        <v>316</v>
      </c>
    </row>
    <row r="112" spans="1:4" x14ac:dyDescent="0.25">
      <c r="A112" t="s">
        <v>317</v>
      </c>
      <c r="B112" t="s">
        <v>318</v>
      </c>
      <c r="D112" t="s">
        <v>319</v>
      </c>
    </row>
    <row r="113" spans="2:4" x14ac:dyDescent="0.25">
      <c r="B113" t="s">
        <v>320</v>
      </c>
      <c r="D113" t="s">
        <v>321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A00773-4561-4774-80EC-9B735F53D37E}">
  <sheetPr>
    <tabColor theme="9"/>
  </sheetPr>
  <dimension ref="A1:H31"/>
  <sheetViews>
    <sheetView workbookViewId="0"/>
  </sheetViews>
  <sheetFormatPr defaultRowHeight="15" x14ac:dyDescent="0.25"/>
  <sheetData>
    <row r="1" spans="1:8" s="34" customFormat="1" ht="18.75" x14ac:dyDescent="0.3">
      <c r="A1" s="32" t="s">
        <v>322</v>
      </c>
      <c r="B1" s="32"/>
    </row>
    <row r="3" spans="1:8" x14ac:dyDescent="0.25">
      <c r="A3" t="s">
        <v>323</v>
      </c>
    </row>
    <row r="4" spans="1:8" x14ac:dyDescent="0.25">
      <c r="B4" t="s">
        <v>324</v>
      </c>
      <c r="H4" s="18">
        <v>20000</v>
      </c>
    </row>
    <row r="5" spans="1:8" x14ac:dyDescent="0.25">
      <c r="B5" t="s">
        <v>325</v>
      </c>
      <c r="H5" s="18">
        <v>1995</v>
      </c>
    </row>
    <row r="6" spans="1:8" x14ac:dyDescent="0.25">
      <c r="C6" t="s">
        <v>326</v>
      </c>
      <c r="H6" s="12">
        <v>0.1</v>
      </c>
    </row>
    <row r="7" spans="1:8" x14ac:dyDescent="0.25">
      <c r="B7" t="s">
        <v>327</v>
      </c>
      <c r="H7" s="12">
        <v>0.05</v>
      </c>
    </row>
    <row r="8" spans="1:8" x14ac:dyDescent="0.25">
      <c r="A8" t="s">
        <v>328</v>
      </c>
    </row>
    <row r="9" spans="1:8" x14ac:dyDescent="0.25">
      <c r="A9" t="s">
        <v>329</v>
      </c>
    </row>
    <row r="11" spans="1:8" x14ac:dyDescent="0.25">
      <c r="A11" t="s">
        <v>330</v>
      </c>
    </row>
    <row r="12" spans="1:8" x14ac:dyDescent="0.25">
      <c r="A12" t="s">
        <v>331</v>
      </c>
    </row>
    <row r="14" spans="1:8" x14ac:dyDescent="0.25">
      <c r="A14" t="s">
        <v>332</v>
      </c>
      <c r="B14" t="s">
        <v>333</v>
      </c>
      <c r="C14" t="s">
        <v>334</v>
      </c>
      <c r="D14" t="s">
        <v>335</v>
      </c>
      <c r="E14" t="s">
        <v>336</v>
      </c>
    </row>
    <row r="15" spans="1:8" x14ac:dyDescent="0.25">
      <c r="A15" t="s">
        <v>337</v>
      </c>
      <c r="B15">
        <v>24000</v>
      </c>
      <c r="C15">
        <v>1989</v>
      </c>
    </row>
    <row r="16" spans="1:8" x14ac:dyDescent="0.25">
      <c r="A16" t="s">
        <v>338</v>
      </c>
      <c r="B16">
        <v>17000</v>
      </c>
      <c r="C16">
        <v>1991</v>
      </c>
    </row>
    <row r="17" spans="1:3" x14ac:dyDescent="0.25">
      <c r="A17" t="s">
        <v>339</v>
      </c>
      <c r="B17">
        <v>18000</v>
      </c>
      <c r="C17">
        <v>1993</v>
      </c>
    </row>
    <row r="18" spans="1:3" x14ac:dyDescent="0.25">
      <c r="A18" t="s">
        <v>340</v>
      </c>
      <c r="B18">
        <v>21000</v>
      </c>
      <c r="C18">
        <v>1995</v>
      </c>
    </row>
    <row r="19" spans="1:3" x14ac:dyDescent="0.25">
      <c r="A19" t="s">
        <v>341</v>
      </c>
      <c r="B19">
        <v>28000</v>
      </c>
      <c r="C19">
        <v>1997</v>
      </c>
    </row>
    <row r="20" spans="1:3" x14ac:dyDescent="0.25">
      <c r="A20" t="s">
        <v>342</v>
      </c>
      <c r="B20">
        <v>31000</v>
      </c>
      <c r="C20">
        <v>1999</v>
      </c>
    </row>
    <row r="21" spans="1:3" x14ac:dyDescent="0.25">
      <c r="A21" t="s">
        <v>343</v>
      </c>
      <c r="B21">
        <v>14000</v>
      </c>
      <c r="C21">
        <v>1997</v>
      </c>
    </row>
    <row r="22" spans="1:3" x14ac:dyDescent="0.25">
      <c r="A22" t="s">
        <v>344</v>
      </c>
      <c r="B22">
        <v>38000</v>
      </c>
      <c r="C22">
        <v>1995</v>
      </c>
    </row>
    <row r="23" spans="1:3" x14ac:dyDescent="0.25">
      <c r="A23" t="s">
        <v>345</v>
      </c>
      <c r="B23">
        <v>21000</v>
      </c>
      <c r="C23">
        <v>1993</v>
      </c>
    </row>
    <row r="24" spans="1:3" x14ac:dyDescent="0.25">
      <c r="A24" t="s">
        <v>346</v>
      </c>
      <c r="B24">
        <v>44000</v>
      </c>
      <c r="C24">
        <v>1991</v>
      </c>
    </row>
    <row r="25" spans="1:3" x14ac:dyDescent="0.25">
      <c r="A25" t="s">
        <v>347</v>
      </c>
      <c r="B25">
        <v>27000</v>
      </c>
      <c r="C25">
        <v>1990</v>
      </c>
    </row>
    <row r="26" spans="1:3" x14ac:dyDescent="0.25">
      <c r="A26" t="s">
        <v>348</v>
      </c>
      <c r="B26">
        <v>33000</v>
      </c>
      <c r="C26">
        <v>1992</v>
      </c>
    </row>
    <row r="27" spans="1:3" x14ac:dyDescent="0.25">
      <c r="A27" t="s">
        <v>349</v>
      </c>
      <c r="B27">
        <v>11000</v>
      </c>
      <c r="C27">
        <v>1994</v>
      </c>
    </row>
    <row r="28" spans="1:3" x14ac:dyDescent="0.25">
      <c r="A28" t="s">
        <v>350</v>
      </c>
      <c r="B28">
        <v>28000</v>
      </c>
      <c r="C28">
        <v>1996</v>
      </c>
    </row>
    <row r="29" spans="1:3" x14ac:dyDescent="0.25">
      <c r="A29" t="s">
        <v>351</v>
      </c>
      <c r="B29">
        <v>24000</v>
      </c>
      <c r="C29">
        <v>1998</v>
      </c>
    </row>
    <row r="30" spans="1:3" x14ac:dyDescent="0.25">
      <c r="A30" t="s">
        <v>352</v>
      </c>
      <c r="B30">
        <v>21500</v>
      </c>
      <c r="C30">
        <v>1995</v>
      </c>
    </row>
    <row r="31" spans="1:3" x14ac:dyDescent="0.25">
      <c r="A31" t="s">
        <v>353</v>
      </c>
      <c r="B31">
        <v>19500</v>
      </c>
      <c r="C31">
        <v>1996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CC93F8-C20B-461E-8E3D-9249102B9974}">
  <sheetPr>
    <tabColor theme="4" tint="0.59999389629810485"/>
  </sheetPr>
  <dimension ref="A1:K253"/>
  <sheetViews>
    <sheetView workbookViewId="0"/>
  </sheetViews>
  <sheetFormatPr defaultRowHeight="15" x14ac:dyDescent="0.25"/>
  <cols>
    <col min="1" max="1" width="12.28515625" customWidth="1"/>
  </cols>
  <sheetData>
    <row r="1" spans="1:5" s="31" customFormat="1" ht="18.75" x14ac:dyDescent="0.3">
      <c r="A1" s="30" t="s">
        <v>354</v>
      </c>
    </row>
    <row r="3" spans="1:5" x14ac:dyDescent="0.25">
      <c r="A3" s="19" t="s">
        <v>355</v>
      </c>
      <c r="B3" s="19" t="s">
        <v>356</v>
      </c>
      <c r="C3" s="19" t="s">
        <v>96</v>
      </c>
      <c r="D3" s="19" t="s">
        <v>357</v>
      </c>
      <c r="E3" s="19" t="s">
        <v>336</v>
      </c>
    </row>
    <row r="4" spans="1:5" x14ac:dyDescent="0.25">
      <c r="A4" s="20" t="s">
        <v>358</v>
      </c>
      <c r="B4" s="20" t="s">
        <v>359</v>
      </c>
      <c r="C4" s="20">
        <v>5</v>
      </c>
      <c r="D4" s="20">
        <v>2200</v>
      </c>
      <c r="E4" s="20"/>
    </row>
    <row r="5" spans="1:5" x14ac:dyDescent="0.25">
      <c r="A5" s="20"/>
      <c r="B5" s="20" t="s">
        <v>360</v>
      </c>
      <c r="C5" s="20">
        <v>4</v>
      </c>
      <c r="D5" s="20">
        <v>1800</v>
      </c>
      <c r="E5" s="20"/>
    </row>
    <row r="6" spans="1:5" x14ac:dyDescent="0.25">
      <c r="A6" s="20" t="s">
        <v>361</v>
      </c>
      <c r="B6" s="20" t="s">
        <v>359</v>
      </c>
      <c r="C6" s="20">
        <v>6</v>
      </c>
      <c r="D6" s="20">
        <v>2300</v>
      </c>
      <c r="E6" s="20"/>
    </row>
    <row r="7" spans="1:5" x14ac:dyDescent="0.25">
      <c r="A7" s="20"/>
      <c r="B7" s="20" t="s">
        <v>360</v>
      </c>
      <c r="C7" s="20">
        <v>10</v>
      </c>
      <c r="D7" s="20">
        <v>1700</v>
      </c>
      <c r="E7" s="20"/>
    </row>
    <row r="8" spans="1:5" x14ac:dyDescent="0.25">
      <c r="A8" s="20" t="s">
        <v>362</v>
      </c>
      <c r="B8" s="20" t="s">
        <v>359</v>
      </c>
      <c r="C8" s="20">
        <v>3</v>
      </c>
      <c r="D8" s="20">
        <v>2000</v>
      </c>
      <c r="E8" s="20"/>
    </row>
    <row r="9" spans="1:5" x14ac:dyDescent="0.25">
      <c r="A9" s="20"/>
      <c r="B9" s="20" t="s">
        <v>360</v>
      </c>
      <c r="C9" s="20">
        <v>1</v>
      </c>
      <c r="D9" s="20">
        <v>1600</v>
      </c>
      <c r="E9" s="20"/>
    </row>
    <row r="10" spans="1:5" x14ac:dyDescent="0.25">
      <c r="A10" s="20" t="s">
        <v>363</v>
      </c>
      <c r="B10" s="20" t="s">
        <v>359</v>
      </c>
      <c r="C10" s="20">
        <v>9</v>
      </c>
      <c r="D10" s="20">
        <v>2150</v>
      </c>
      <c r="E10" s="20"/>
    </row>
    <row r="11" spans="1:5" x14ac:dyDescent="0.25">
      <c r="A11" s="20"/>
      <c r="B11" s="20" t="s">
        <v>360</v>
      </c>
      <c r="C11" s="20">
        <v>5</v>
      </c>
      <c r="D11" s="20">
        <v>1950</v>
      </c>
      <c r="E11" s="20"/>
    </row>
    <row r="12" spans="1:5" x14ac:dyDescent="0.25">
      <c r="A12" s="20" t="s">
        <v>364</v>
      </c>
      <c r="B12" s="20" t="s">
        <v>359</v>
      </c>
      <c r="C12" s="20">
        <v>6</v>
      </c>
      <c r="D12" s="20">
        <v>2250</v>
      </c>
      <c r="E12" s="20"/>
    </row>
    <row r="13" spans="1:5" x14ac:dyDescent="0.25">
      <c r="A13" s="20"/>
      <c r="B13" s="20" t="s">
        <v>360</v>
      </c>
      <c r="C13" s="20">
        <v>10</v>
      </c>
      <c r="D13" s="20">
        <v>2000</v>
      </c>
    </row>
    <row r="15" spans="1:5" x14ac:dyDescent="0.25">
      <c r="A15" s="13" t="s">
        <v>365</v>
      </c>
    </row>
    <row r="17" spans="1:1" s="31" customFormat="1" ht="18.75" x14ac:dyDescent="0.3">
      <c r="A17" s="30" t="s">
        <v>366</v>
      </c>
    </row>
    <row r="18" spans="1:1" x14ac:dyDescent="0.25">
      <c r="A18" t="s">
        <v>367</v>
      </c>
    </row>
    <row r="19" spans="1:1" x14ac:dyDescent="0.25">
      <c r="A19" t="s">
        <v>368</v>
      </c>
    </row>
    <row r="73" spans="1:11" s="31" customFormat="1" ht="18.75" x14ac:dyDescent="0.3">
      <c r="A73" s="30" t="s">
        <v>369</v>
      </c>
      <c r="B73" s="30"/>
    </row>
    <row r="75" spans="1:11" x14ac:dyDescent="0.25">
      <c r="A75" t="s">
        <v>367</v>
      </c>
    </row>
    <row r="76" spans="1:11" x14ac:dyDescent="0.25">
      <c r="A76" t="s">
        <v>368</v>
      </c>
    </row>
    <row r="77" spans="1:11" x14ac:dyDescent="0.25">
      <c r="A77" s="11" t="s">
        <v>370</v>
      </c>
      <c r="B77" s="11"/>
      <c r="C77" s="11"/>
      <c r="G77" s="21"/>
      <c r="H77" s="21"/>
    </row>
    <row r="78" spans="1:11" x14ac:dyDescent="0.25">
      <c r="A78" t="s">
        <v>371</v>
      </c>
      <c r="F78" s="22"/>
      <c r="G78" s="23">
        <v>1</v>
      </c>
      <c r="H78" s="23">
        <v>2</v>
      </c>
      <c r="J78" s="23">
        <v>5</v>
      </c>
      <c r="K78" s="23">
        <v>6</v>
      </c>
    </row>
    <row r="79" spans="1:11" x14ac:dyDescent="0.25">
      <c r="A79" t="s">
        <v>372</v>
      </c>
      <c r="F79" s="22"/>
      <c r="G79" s="23">
        <v>3</v>
      </c>
      <c r="H79" s="23">
        <v>4</v>
      </c>
      <c r="J79" s="23">
        <v>7</v>
      </c>
      <c r="K79" s="23">
        <v>8</v>
      </c>
    </row>
    <row r="80" spans="1:11" x14ac:dyDescent="0.25">
      <c r="A80" t="s">
        <v>373</v>
      </c>
    </row>
    <row r="81" spans="1:10" x14ac:dyDescent="0.25">
      <c r="A81" t="s">
        <v>374</v>
      </c>
      <c r="G81" s="24"/>
      <c r="H81" s="24"/>
    </row>
    <row r="82" spans="1:10" x14ac:dyDescent="0.25">
      <c r="A82" t="s">
        <v>375</v>
      </c>
      <c r="G82" s="24"/>
      <c r="H82" s="24"/>
      <c r="J82" t="s">
        <v>376</v>
      </c>
    </row>
    <row r="83" spans="1:10" x14ac:dyDescent="0.25">
      <c r="A83" t="s">
        <v>377</v>
      </c>
    </row>
    <row r="84" spans="1:10" x14ac:dyDescent="0.25">
      <c r="A84" t="s">
        <v>378</v>
      </c>
    </row>
    <row r="85" spans="1:10" x14ac:dyDescent="0.25">
      <c r="A85" t="s">
        <v>379</v>
      </c>
    </row>
    <row r="86" spans="1:10" x14ac:dyDescent="0.25">
      <c r="A86" t="s">
        <v>380</v>
      </c>
    </row>
    <row r="88" spans="1:10" x14ac:dyDescent="0.25">
      <c r="A88" s="11" t="s">
        <v>381</v>
      </c>
    </row>
    <row r="89" spans="1:10" x14ac:dyDescent="0.25">
      <c r="A89" t="s">
        <v>382</v>
      </c>
    </row>
    <row r="90" spans="1:10" x14ac:dyDescent="0.25">
      <c r="A90" t="s">
        <v>383</v>
      </c>
    </row>
    <row r="91" spans="1:10" x14ac:dyDescent="0.25">
      <c r="A91" t="s">
        <v>384</v>
      </c>
    </row>
    <row r="128" spans="1:1" s="31" customFormat="1" ht="18.75" x14ac:dyDescent="0.3">
      <c r="A128" s="30" t="s">
        <v>385</v>
      </c>
    </row>
    <row r="130" spans="1:11" x14ac:dyDescent="0.25">
      <c r="A130" t="s">
        <v>386</v>
      </c>
    </row>
    <row r="131" spans="1:11" x14ac:dyDescent="0.25">
      <c r="A131" t="s">
        <v>387</v>
      </c>
    </row>
    <row r="132" spans="1:11" x14ac:dyDescent="0.25">
      <c r="A132" t="s">
        <v>388</v>
      </c>
      <c r="G132" s="23">
        <v>1</v>
      </c>
      <c r="H132" s="23">
        <v>2</v>
      </c>
      <c r="J132" s="24"/>
      <c r="K132" s="24"/>
    </row>
    <row r="133" spans="1:11" x14ac:dyDescent="0.25">
      <c r="B133" t="s">
        <v>389</v>
      </c>
      <c r="G133" s="23">
        <v>3</v>
      </c>
      <c r="H133" s="23">
        <v>4</v>
      </c>
      <c r="J133" s="24"/>
      <c r="K133" s="24"/>
    </row>
    <row r="134" spans="1:11" x14ac:dyDescent="0.25">
      <c r="A134" t="s">
        <v>390</v>
      </c>
    </row>
    <row r="135" spans="1:11" x14ac:dyDescent="0.25">
      <c r="A135" t="s">
        <v>391</v>
      </c>
      <c r="G135" s="8">
        <v>5</v>
      </c>
      <c r="H135" s="8">
        <v>6</v>
      </c>
    </row>
    <row r="136" spans="1:11" x14ac:dyDescent="0.25">
      <c r="A136" t="s">
        <v>392</v>
      </c>
      <c r="G136" s="8">
        <v>7</v>
      </c>
      <c r="H136" s="8">
        <v>8</v>
      </c>
    </row>
    <row r="137" spans="1:11" x14ac:dyDescent="0.25">
      <c r="A137" t="s">
        <v>393</v>
      </c>
    </row>
    <row r="140" spans="1:11" s="31" customFormat="1" ht="18.75" x14ac:dyDescent="0.3">
      <c r="A140" s="30" t="s">
        <v>394</v>
      </c>
      <c r="B140" s="30"/>
    </row>
    <row r="142" spans="1:11" x14ac:dyDescent="0.25">
      <c r="A142" t="s">
        <v>395</v>
      </c>
    </row>
    <row r="143" spans="1:11" x14ac:dyDescent="0.25">
      <c r="A143" t="s">
        <v>396</v>
      </c>
    </row>
    <row r="144" spans="1:11" x14ac:dyDescent="0.25">
      <c r="B144" t="s">
        <v>397</v>
      </c>
    </row>
    <row r="145" spans="2:3" x14ac:dyDescent="0.25">
      <c r="C145" t="s">
        <v>398</v>
      </c>
    </row>
    <row r="146" spans="2:3" x14ac:dyDescent="0.25">
      <c r="C146" t="s">
        <v>399</v>
      </c>
    </row>
    <row r="147" spans="2:3" x14ac:dyDescent="0.25">
      <c r="C147" t="s">
        <v>400</v>
      </c>
    </row>
    <row r="148" spans="2:3" x14ac:dyDescent="0.25">
      <c r="B148" t="s">
        <v>401</v>
      </c>
    </row>
    <row r="161" spans="1:2" x14ac:dyDescent="0.25">
      <c r="A161" s="23">
        <v>1</v>
      </c>
      <c r="B161" s="23">
        <v>2</v>
      </c>
    </row>
    <row r="162" spans="1:2" x14ac:dyDescent="0.25">
      <c r="A162" s="23">
        <v>3</v>
      </c>
      <c r="B162" s="23">
        <v>4</v>
      </c>
    </row>
    <row r="166" spans="1:2" s="31" customFormat="1" ht="18.75" x14ac:dyDescent="0.3">
      <c r="A166" s="30" t="s">
        <v>402</v>
      </c>
    </row>
    <row r="168" spans="1:2" x14ac:dyDescent="0.25">
      <c r="A168" t="s">
        <v>403</v>
      </c>
    </row>
    <row r="169" spans="1:2" x14ac:dyDescent="0.25">
      <c r="A169" t="s">
        <v>404</v>
      </c>
    </row>
    <row r="170" spans="1:2" x14ac:dyDescent="0.25">
      <c r="A170" t="s">
        <v>405</v>
      </c>
    </row>
    <row r="171" spans="1:2" x14ac:dyDescent="0.25">
      <c r="B171" t="s">
        <v>406</v>
      </c>
    </row>
    <row r="172" spans="1:2" x14ac:dyDescent="0.25">
      <c r="B172" t="s">
        <v>407</v>
      </c>
    </row>
    <row r="173" spans="1:2" x14ac:dyDescent="0.25">
      <c r="A173" t="s">
        <v>408</v>
      </c>
    </row>
    <row r="174" spans="1:2" x14ac:dyDescent="0.25">
      <c r="B174" t="s">
        <v>409</v>
      </c>
    </row>
    <row r="175" spans="1:2" x14ac:dyDescent="0.25">
      <c r="A175" t="s">
        <v>410</v>
      </c>
    </row>
    <row r="190" spans="1:6" x14ac:dyDescent="0.25">
      <c r="A190" s="23">
        <v>1</v>
      </c>
      <c r="B190" s="23">
        <v>2</v>
      </c>
      <c r="C190" s="23">
        <v>3</v>
      </c>
      <c r="E190" s="24"/>
      <c r="F190" s="24"/>
    </row>
    <row r="191" spans="1:6" x14ac:dyDescent="0.25">
      <c r="A191" s="23">
        <v>4</v>
      </c>
      <c r="B191" s="23">
        <v>5</v>
      </c>
      <c r="C191" s="23">
        <v>6</v>
      </c>
      <c r="E191" s="24"/>
      <c r="F191" s="24"/>
    </row>
    <row r="192" spans="1:6" x14ac:dyDescent="0.25">
      <c r="E192" s="24"/>
      <c r="F192" s="24"/>
    </row>
    <row r="193" spans="1:7" x14ac:dyDescent="0.25">
      <c r="E193" s="24"/>
      <c r="F193" s="24"/>
      <c r="G193" s="25" t="s">
        <v>411</v>
      </c>
    </row>
    <row r="197" spans="1:7" s="31" customFormat="1" ht="18.75" x14ac:dyDescent="0.3">
      <c r="A197" s="30" t="s">
        <v>412</v>
      </c>
      <c r="B197" s="30"/>
    </row>
    <row r="199" spans="1:7" x14ac:dyDescent="0.25">
      <c r="A199" t="s">
        <v>413</v>
      </c>
    </row>
    <row r="200" spans="1:7" x14ac:dyDescent="0.25">
      <c r="B200" t="s">
        <v>414</v>
      </c>
    </row>
    <row r="201" spans="1:7" x14ac:dyDescent="0.25">
      <c r="A201" t="s">
        <v>415</v>
      </c>
    </row>
    <row r="202" spans="1:7" x14ac:dyDescent="0.25">
      <c r="A202" t="s">
        <v>416</v>
      </c>
    </row>
    <row r="203" spans="1:7" x14ac:dyDescent="0.25">
      <c r="A203" t="s">
        <v>417</v>
      </c>
    </row>
    <row r="204" spans="1:7" x14ac:dyDescent="0.25">
      <c r="A204" t="s">
        <v>418</v>
      </c>
    </row>
    <row r="218" spans="1:5" x14ac:dyDescent="0.25">
      <c r="A218" s="23">
        <v>1</v>
      </c>
      <c r="B218" s="23">
        <v>2</v>
      </c>
      <c r="D218" s="24"/>
      <c r="E218" s="24"/>
    </row>
    <row r="219" spans="1:5" x14ac:dyDescent="0.25">
      <c r="A219" s="23">
        <v>4</v>
      </c>
      <c r="B219" s="23">
        <v>3</v>
      </c>
      <c r="D219" s="24"/>
      <c r="E219" s="24"/>
    </row>
    <row r="224" spans="1:5" s="31" customFormat="1" ht="18.75" x14ac:dyDescent="0.3">
      <c r="A224" s="30" t="s">
        <v>419</v>
      </c>
      <c r="B224" s="30"/>
    </row>
    <row r="226" spans="1:2" x14ac:dyDescent="0.25">
      <c r="A226" t="s">
        <v>420</v>
      </c>
    </row>
    <row r="227" spans="1:2" x14ac:dyDescent="0.25">
      <c r="B227" t="s">
        <v>421</v>
      </c>
    </row>
    <row r="228" spans="1:2" x14ac:dyDescent="0.25">
      <c r="B228" t="s">
        <v>422</v>
      </c>
    </row>
    <row r="229" spans="1:2" x14ac:dyDescent="0.25">
      <c r="A229" t="s">
        <v>423</v>
      </c>
    </row>
    <row r="230" spans="1:2" x14ac:dyDescent="0.25">
      <c r="A230" t="s">
        <v>424</v>
      </c>
    </row>
    <row r="231" spans="1:2" x14ac:dyDescent="0.25">
      <c r="A231" t="s">
        <v>425</v>
      </c>
    </row>
    <row r="247" spans="1:5" x14ac:dyDescent="0.25">
      <c r="D247" s="23">
        <v>1</v>
      </c>
      <c r="E247" s="23">
        <v>2</v>
      </c>
    </row>
    <row r="248" spans="1:5" x14ac:dyDescent="0.25">
      <c r="D248" s="23">
        <v>3</v>
      </c>
      <c r="E248" s="23">
        <v>4</v>
      </c>
    </row>
    <row r="249" spans="1:5" x14ac:dyDescent="0.25">
      <c r="D249" s="23">
        <v>5</v>
      </c>
      <c r="E249" s="23">
        <v>6</v>
      </c>
    </row>
    <row r="250" spans="1:5" x14ac:dyDescent="0.25">
      <c r="A250" s="23">
        <v>1</v>
      </c>
      <c r="B250" s="23">
        <v>2</v>
      </c>
      <c r="C250" s="23">
        <v>3</v>
      </c>
      <c r="D250" s="24"/>
      <c r="E250" s="24"/>
    </row>
    <row r="251" spans="1:5" x14ac:dyDescent="0.25">
      <c r="A251" s="23">
        <v>4</v>
      </c>
      <c r="B251" s="23">
        <v>5</v>
      </c>
      <c r="C251" s="23">
        <v>6</v>
      </c>
      <c r="D251" s="24"/>
      <c r="E251" s="24"/>
    </row>
    <row r="252" spans="1:5" x14ac:dyDescent="0.25">
      <c r="A252" s="23">
        <v>7</v>
      </c>
      <c r="B252" s="23">
        <v>8</v>
      </c>
      <c r="C252" s="23">
        <v>9</v>
      </c>
      <c r="D252" s="24"/>
      <c r="E252" s="24"/>
    </row>
    <row r="253" spans="1:5" x14ac:dyDescent="0.25">
      <c r="A253" s="23">
        <v>6</v>
      </c>
      <c r="B253" s="23">
        <v>5</v>
      </c>
      <c r="C253" s="23">
        <v>4</v>
      </c>
      <c r="D253" s="24"/>
      <c r="E253" s="24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773A3B-D3DA-4182-A7C7-9D0473AE2A05}">
  <sheetPr>
    <tabColor theme="4"/>
  </sheetPr>
  <dimension ref="A1:K18"/>
  <sheetViews>
    <sheetView workbookViewId="0"/>
  </sheetViews>
  <sheetFormatPr defaultRowHeight="15" x14ac:dyDescent="0.25"/>
  <sheetData>
    <row r="1" spans="1:11" s="31" customFormat="1" ht="18.75" x14ac:dyDescent="0.3">
      <c r="A1" s="30" t="s">
        <v>426</v>
      </c>
      <c r="B1" s="30"/>
      <c r="C1" s="30"/>
    </row>
    <row r="3" spans="1:11" x14ac:dyDescent="0.25">
      <c r="A3" t="s">
        <v>427</v>
      </c>
    </row>
    <row r="4" spans="1:11" x14ac:dyDescent="0.25">
      <c r="B4" t="s">
        <v>428</v>
      </c>
    </row>
    <row r="5" spans="1:11" ht="17.25" x14ac:dyDescent="0.25">
      <c r="B5" s="13" t="s">
        <v>429</v>
      </c>
    </row>
    <row r="6" spans="1:11" ht="17.25" x14ac:dyDescent="0.25">
      <c r="B6" t="s">
        <v>430</v>
      </c>
    </row>
    <row r="7" spans="1:11" x14ac:dyDescent="0.25">
      <c r="A7" t="s">
        <v>431</v>
      </c>
    </row>
    <row r="8" spans="1:11" x14ac:dyDescent="0.25">
      <c r="A8" t="s">
        <v>432</v>
      </c>
      <c r="J8" s="8"/>
      <c r="K8" s="8"/>
    </row>
    <row r="9" spans="1:11" x14ac:dyDescent="0.25">
      <c r="B9" t="s">
        <v>433</v>
      </c>
      <c r="J9" s="8"/>
      <c r="K9" s="8"/>
    </row>
    <row r="10" spans="1:11" x14ac:dyDescent="0.25">
      <c r="B10" t="s">
        <v>434</v>
      </c>
    </row>
    <row r="11" spans="1:11" x14ac:dyDescent="0.25">
      <c r="A11" t="s">
        <v>435</v>
      </c>
    </row>
    <row r="12" spans="1:11" ht="17.25" x14ac:dyDescent="0.25">
      <c r="A12" t="s">
        <v>436</v>
      </c>
    </row>
    <row r="13" spans="1:11" x14ac:dyDescent="0.25">
      <c r="A13" t="s">
        <v>437</v>
      </c>
    </row>
    <row r="14" spans="1:11" x14ac:dyDescent="0.25">
      <c r="B14" t="s">
        <v>438</v>
      </c>
    </row>
    <row r="15" spans="1:11" x14ac:dyDescent="0.25">
      <c r="B15" s="3" t="s">
        <v>297</v>
      </c>
      <c r="E15" s="3" t="s">
        <v>261</v>
      </c>
      <c r="G15" s="3" t="s">
        <v>192</v>
      </c>
    </row>
    <row r="16" spans="1:11" x14ac:dyDescent="0.25">
      <c r="A16" s="23">
        <v>1</v>
      </c>
      <c r="B16" s="23">
        <v>2</v>
      </c>
      <c r="C16" s="23">
        <v>3</v>
      </c>
      <c r="E16" s="8" t="s">
        <v>439</v>
      </c>
      <c r="G16" s="23">
        <v>1</v>
      </c>
    </row>
    <row r="17" spans="1:7" x14ac:dyDescent="0.25">
      <c r="A17" s="23">
        <v>7</v>
      </c>
      <c r="B17" s="23">
        <v>6</v>
      </c>
      <c r="C17" s="23">
        <v>5</v>
      </c>
      <c r="D17" s="17" t="s">
        <v>440</v>
      </c>
      <c r="E17" s="8" t="s">
        <v>441</v>
      </c>
      <c r="F17" s="17" t="s">
        <v>442</v>
      </c>
      <c r="G17" s="23">
        <v>2</v>
      </c>
    </row>
    <row r="18" spans="1:7" x14ac:dyDescent="0.25">
      <c r="A18" s="23">
        <v>8</v>
      </c>
      <c r="B18" s="23">
        <v>7</v>
      </c>
      <c r="C18" s="23">
        <v>9</v>
      </c>
      <c r="E18" s="8" t="s">
        <v>443</v>
      </c>
      <c r="G18" s="23">
        <v>3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6D6DA3-BF9F-4A4A-B4F8-F2BC7DD08C1B}">
  <sheetPr>
    <tabColor theme="4"/>
  </sheetPr>
  <dimension ref="A1:H41"/>
  <sheetViews>
    <sheetView workbookViewId="0"/>
  </sheetViews>
  <sheetFormatPr defaultRowHeight="15" x14ac:dyDescent="0.25"/>
  <sheetData>
    <row r="1" spans="1:8" s="31" customFormat="1" ht="18.75" x14ac:dyDescent="0.3">
      <c r="A1" s="30" t="s">
        <v>444</v>
      </c>
    </row>
    <row r="2" spans="1:8" x14ac:dyDescent="0.25">
      <c r="A2" t="s">
        <v>445</v>
      </c>
    </row>
    <row r="3" spans="1:8" x14ac:dyDescent="0.25">
      <c r="A3" s="26">
        <v>36.327800708383329</v>
      </c>
      <c r="B3" s="26">
        <v>1.5867297743821229E-2</v>
      </c>
      <c r="C3" s="26">
        <v>66.71306604961039</v>
      </c>
      <c r="D3" s="26">
        <v>45.803406394707658</v>
      </c>
      <c r="E3" s="26">
        <v>48.52028614296119</v>
      </c>
      <c r="F3" s="26">
        <v>17.480524332486858</v>
      </c>
      <c r="G3" s="26">
        <v>8.5572154542809749</v>
      </c>
      <c r="H3" s="26">
        <v>1.8115948426300599</v>
      </c>
    </row>
    <row r="4" spans="1:8" x14ac:dyDescent="0.25">
      <c r="A4" s="26">
        <v>34.253220025255736</v>
      </c>
      <c r="B4" s="26">
        <v>91.656814949858017</v>
      </c>
      <c r="C4" s="26">
        <v>97.575431265932764</v>
      </c>
      <c r="D4" s="26">
        <v>77.19292783104197</v>
      </c>
      <c r="E4" s="26">
        <v>29.657321523848289</v>
      </c>
      <c r="F4" s="26">
        <v>29.112689775574907</v>
      </c>
      <c r="G4" s="26">
        <v>49.321710999664546</v>
      </c>
      <c r="H4" s="26">
        <v>3.0492101794105109</v>
      </c>
    </row>
    <row r="5" spans="1:8" x14ac:dyDescent="0.25">
      <c r="A5" s="26">
        <v>70.022830086857326</v>
      </c>
      <c r="B5" s="26">
        <v>36.558609588250178</v>
      </c>
      <c r="C5" s="26">
        <v>90.683557612475468</v>
      </c>
      <c r="D5" s="26">
        <v>6.3650442891320047</v>
      </c>
      <c r="E5" s="26">
        <v>22.304202464105437</v>
      </c>
      <c r="F5" s="26">
        <v>97.290308919943996</v>
      </c>
      <c r="G5" s="26">
        <v>12.183172812948428</v>
      </c>
      <c r="H5" s="26">
        <v>62.764624449521953</v>
      </c>
    </row>
    <row r="6" spans="1:8" x14ac:dyDescent="0.25">
      <c r="A6" s="26">
        <v>65.294917612467813</v>
      </c>
      <c r="B6" s="26">
        <v>61.145924990452592</v>
      </c>
      <c r="C6" s="26">
        <v>81.592137735519771</v>
      </c>
      <c r="D6" s="26">
        <v>43.904960737634781</v>
      </c>
      <c r="E6" s="26">
        <v>50.818190706147227</v>
      </c>
      <c r="F6" s="26">
        <v>41.302513882252626</v>
      </c>
      <c r="G6" s="26">
        <v>43.488955747803928</v>
      </c>
      <c r="H6" s="26">
        <v>57.931513038256398</v>
      </c>
    </row>
    <row r="7" spans="1:8" x14ac:dyDescent="0.25">
      <c r="A7" s="26">
        <v>56.466078430659849</v>
      </c>
      <c r="B7" s="26">
        <v>66.696386142978383</v>
      </c>
      <c r="C7" s="26">
        <v>24.605023291520467</v>
      </c>
      <c r="D7" s="26">
        <v>19.621381775910486</v>
      </c>
      <c r="E7" s="26">
        <v>97.203684525161108</v>
      </c>
      <c r="F7" s="26">
        <v>18.534989911396249</v>
      </c>
      <c r="G7" s="26">
        <v>24.591190183575129</v>
      </c>
      <c r="H7" s="26">
        <v>41.223013647376938</v>
      </c>
    </row>
    <row r="8" spans="1:8" x14ac:dyDescent="0.25">
      <c r="A8" s="26">
        <v>76.73973865586558</v>
      </c>
      <c r="B8" s="26">
        <v>63.391423758369349</v>
      </c>
      <c r="C8" s="26">
        <v>29.551690361443207</v>
      </c>
      <c r="D8" s="26">
        <v>78.768251662970485</v>
      </c>
      <c r="E8" s="26">
        <v>22.322592204621916</v>
      </c>
      <c r="F8" s="26">
        <v>78.942402191956305</v>
      </c>
      <c r="G8" s="26">
        <v>42.950051326449113</v>
      </c>
      <c r="H8" s="26">
        <v>52.417999715764672</v>
      </c>
    </row>
    <row r="9" spans="1:8" x14ac:dyDescent="0.25">
      <c r="A9" s="26">
        <v>70.163852966977316</v>
      </c>
      <c r="B9" s="26">
        <v>8.1797017830734902</v>
      </c>
      <c r="C9" s="26">
        <v>48.159481347228642</v>
      </c>
      <c r="D9" s="26">
        <v>46.557169263631273</v>
      </c>
      <c r="E9" s="26">
        <v>68.839680742676777</v>
      </c>
      <c r="F9" s="26">
        <v>84.216338013160751</v>
      </c>
      <c r="G9" s="26">
        <v>23.762304384609568</v>
      </c>
      <c r="H9" s="26">
        <v>37.59091922923978</v>
      </c>
    </row>
    <row r="10" spans="1:8" x14ac:dyDescent="0.25">
      <c r="A10" s="26">
        <v>24.119837520264788</v>
      </c>
      <c r="B10" s="26">
        <v>93.076759175968675</v>
      </c>
      <c r="C10" s="26">
        <v>57.459190455612166</v>
      </c>
      <c r="D10" s="26">
        <v>45.727136146265835</v>
      </c>
      <c r="E10" s="26">
        <v>67.68872677910808</v>
      </c>
      <c r="F10" s="26">
        <v>78.961859756439182</v>
      </c>
      <c r="G10" s="26">
        <v>31.660834368210633</v>
      </c>
      <c r="H10" s="26">
        <v>27.421554127411309</v>
      </c>
    </row>
    <row r="12" spans="1:8" x14ac:dyDescent="0.25">
      <c r="A12" t="s">
        <v>446</v>
      </c>
    </row>
    <row r="13" spans="1:8" x14ac:dyDescent="0.25">
      <c r="A13" t="s">
        <v>447</v>
      </c>
    </row>
    <row r="14" spans="1:8" x14ac:dyDescent="0.25">
      <c r="A14" t="s">
        <v>448</v>
      </c>
    </row>
    <row r="15" spans="1:8" x14ac:dyDescent="0.25">
      <c r="B15" t="s">
        <v>449</v>
      </c>
    </row>
    <row r="16" spans="1:8" x14ac:dyDescent="0.25">
      <c r="A16" t="s">
        <v>450</v>
      </c>
    </row>
    <row r="17" spans="1:8" x14ac:dyDescent="0.25">
      <c r="A17" t="s">
        <v>451</v>
      </c>
    </row>
    <row r="18" spans="1:8" x14ac:dyDescent="0.25">
      <c r="B18" t="s">
        <v>452</v>
      </c>
      <c r="D18" s="8"/>
      <c r="F18" s="8"/>
      <c r="H18" s="8"/>
    </row>
    <row r="19" spans="1:8" x14ac:dyDescent="0.25">
      <c r="B19" t="s">
        <v>453</v>
      </c>
      <c r="D19" s="8"/>
      <c r="F19" s="8"/>
      <c r="H19" s="8"/>
    </row>
    <row r="20" spans="1:8" x14ac:dyDescent="0.25">
      <c r="B20" t="s">
        <v>454</v>
      </c>
      <c r="D20" s="8"/>
      <c r="F20" s="8"/>
      <c r="H20" s="8"/>
    </row>
    <row r="21" spans="1:8" x14ac:dyDescent="0.25">
      <c r="B21" t="s">
        <v>455</v>
      </c>
      <c r="F21" s="8"/>
      <c r="H21" s="8"/>
    </row>
    <row r="22" spans="1:8" x14ac:dyDescent="0.25">
      <c r="A22" t="s">
        <v>456</v>
      </c>
    </row>
    <row r="23" spans="1:8" x14ac:dyDescent="0.25">
      <c r="B23" t="s">
        <v>457</v>
      </c>
    </row>
    <row r="24" spans="1:8" x14ac:dyDescent="0.25">
      <c r="B24" t="s">
        <v>458</v>
      </c>
    </row>
    <row r="25" spans="1:8" x14ac:dyDescent="0.25">
      <c r="A25" t="s">
        <v>459</v>
      </c>
    </row>
    <row r="41" spans="1:1" x14ac:dyDescent="0.25">
      <c r="A41" t="s">
        <v>460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8EC1E3-9D3D-4759-BA43-9FAB7DAB9801}">
  <sheetPr>
    <tabColor theme="4" tint="0.59999389629810485"/>
  </sheetPr>
  <dimension ref="A1:F167"/>
  <sheetViews>
    <sheetView workbookViewId="0"/>
  </sheetViews>
  <sheetFormatPr defaultRowHeight="15" x14ac:dyDescent="0.25"/>
  <sheetData>
    <row r="1" spans="1:2" s="31" customFormat="1" ht="18.75" x14ac:dyDescent="0.3">
      <c r="A1" s="30" t="s">
        <v>485</v>
      </c>
      <c r="B1" s="30"/>
    </row>
    <row r="3" spans="1:2" x14ac:dyDescent="0.25">
      <c r="B3" t="s">
        <v>486</v>
      </c>
    </row>
    <row r="4" spans="1:2" x14ac:dyDescent="0.25">
      <c r="B4" t="s">
        <v>487</v>
      </c>
    </row>
    <row r="5" spans="1:2" x14ac:dyDescent="0.25">
      <c r="A5" t="s">
        <v>488</v>
      </c>
    </row>
    <row r="6" spans="1:2" x14ac:dyDescent="0.25">
      <c r="A6" t="s">
        <v>489</v>
      </c>
    </row>
    <row r="7" spans="1:2" x14ac:dyDescent="0.25">
      <c r="B7" t="s">
        <v>490</v>
      </c>
    </row>
    <row r="8" spans="1:2" x14ac:dyDescent="0.25">
      <c r="B8" t="s">
        <v>491</v>
      </c>
    </row>
    <row r="10" spans="1:2" x14ac:dyDescent="0.25">
      <c r="A10" t="s">
        <v>492</v>
      </c>
    </row>
    <row r="11" spans="1:2" x14ac:dyDescent="0.25">
      <c r="A11" t="s">
        <v>493</v>
      </c>
    </row>
    <row r="12" spans="1:2" x14ac:dyDescent="0.25">
      <c r="A12" t="s">
        <v>494</v>
      </c>
    </row>
    <row r="15" spans="1:2" s="31" customFormat="1" ht="18.75" x14ac:dyDescent="0.3">
      <c r="A15" s="30" t="s">
        <v>569</v>
      </c>
      <c r="B15" s="30"/>
    </row>
    <row r="17" spans="1:6" x14ac:dyDescent="0.25">
      <c r="A17" t="s">
        <v>570</v>
      </c>
    </row>
    <row r="18" spans="1:6" x14ac:dyDescent="0.25">
      <c r="B18" t="s">
        <v>571</v>
      </c>
    </row>
    <row r="20" spans="1:6" x14ac:dyDescent="0.25">
      <c r="A20" t="s">
        <v>572</v>
      </c>
    </row>
    <row r="21" spans="1:6" x14ac:dyDescent="0.25">
      <c r="A21" t="s">
        <v>573</v>
      </c>
    </row>
    <row r="22" spans="1:6" x14ac:dyDescent="0.25">
      <c r="A22" t="s">
        <v>574</v>
      </c>
    </row>
    <row r="25" spans="1:6" x14ac:dyDescent="0.25">
      <c r="B25" s="3" t="s">
        <v>495</v>
      </c>
      <c r="C25" s="3" t="s">
        <v>496</v>
      </c>
      <c r="D25" s="3" t="s">
        <v>497</v>
      </c>
      <c r="E25" s="3" t="s">
        <v>498</v>
      </c>
      <c r="F25" s="3" t="s">
        <v>499</v>
      </c>
    </row>
    <row r="26" spans="1:6" x14ac:dyDescent="0.25">
      <c r="B26" t="s">
        <v>500</v>
      </c>
      <c r="C26">
        <v>1</v>
      </c>
      <c r="D26">
        <v>2</v>
      </c>
      <c r="E26">
        <v>3.5</v>
      </c>
      <c r="F26">
        <v>3.5</v>
      </c>
    </row>
    <row r="27" spans="1:6" x14ac:dyDescent="0.25">
      <c r="B27" t="s">
        <v>501</v>
      </c>
      <c r="C27">
        <v>2</v>
      </c>
      <c r="D27">
        <v>3</v>
      </c>
      <c r="E27">
        <v>4</v>
      </c>
      <c r="F27">
        <v>4.5</v>
      </c>
    </row>
    <row r="28" spans="1:6" x14ac:dyDescent="0.25">
      <c r="B28" t="s">
        <v>502</v>
      </c>
      <c r="C28">
        <v>2</v>
      </c>
      <c r="D28">
        <v>3</v>
      </c>
      <c r="E28">
        <v>2</v>
      </c>
      <c r="F28">
        <v>5</v>
      </c>
    </row>
    <row r="29" spans="1:6" x14ac:dyDescent="0.25">
      <c r="B29" t="s">
        <v>503</v>
      </c>
      <c r="C29">
        <v>2</v>
      </c>
      <c r="D29">
        <v>4.5</v>
      </c>
      <c r="E29">
        <v>5</v>
      </c>
      <c r="F29">
        <v>2</v>
      </c>
    </row>
    <row r="30" spans="1:6" x14ac:dyDescent="0.25">
      <c r="B30" t="s">
        <v>504</v>
      </c>
      <c r="C30">
        <v>4</v>
      </c>
      <c r="D30">
        <v>4</v>
      </c>
      <c r="E30">
        <v>4</v>
      </c>
      <c r="F30">
        <v>2</v>
      </c>
    </row>
    <row r="31" spans="1:6" x14ac:dyDescent="0.25">
      <c r="B31" t="s">
        <v>505</v>
      </c>
      <c r="C31">
        <v>4</v>
      </c>
      <c r="D31">
        <v>3.5</v>
      </c>
      <c r="E31">
        <v>2</v>
      </c>
      <c r="F31">
        <v>3</v>
      </c>
    </row>
    <row r="32" spans="1:6" x14ac:dyDescent="0.25">
      <c r="B32" t="s">
        <v>506</v>
      </c>
      <c r="C32">
        <v>3</v>
      </c>
      <c r="D32">
        <v>5</v>
      </c>
      <c r="E32">
        <v>3</v>
      </c>
      <c r="F32">
        <v>3.5</v>
      </c>
    </row>
    <row r="33" spans="2:6" x14ac:dyDescent="0.25">
      <c r="B33" t="s">
        <v>507</v>
      </c>
      <c r="C33">
        <v>3</v>
      </c>
      <c r="D33">
        <v>5</v>
      </c>
      <c r="E33">
        <v>3</v>
      </c>
      <c r="F33">
        <v>4</v>
      </c>
    </row>
    <row r="34" spans="2:6" x14ac:dyDescent="0.25">
      <c r="B34" t="s">
        <v>508</v>
      </c>
      <c r="C34">
        <v>3</v>
      </c>
      <c r="D34">
        <v>2</v>
      </c>
      <c r="E34">
        <v>4.5</v>
      </c>
      <c r="F34">
        <v>2</v>
      </c>
    </row>
    <row r="35" spans="2:6" x14ac:dyDescent="0.25">
      <c r="B35" t="s">
        <v>509</v>
      </c>
      <c r="C35">
        <v>1</v>
      </c>
      <c r="D35">
        <v>2</v>
      </c>
      <c r="E35">
        <v>2</v>
      </c>
      <c r="F35">
        <v>5</v>
      </c>
    </row>
    <row r="36" spans="2:6" x14ac:dyDescent="0.25">
      <c r="B36" t="s">
        <v>510</v>
      </c>
      <c r="C36">
        <v>1</v>
      </c>
      <c r="D36">
        <v>3.5</v>
      </c>
      <c r="E36">
        <v>3.5</v>
      </c>
      <c r="F36">
        <v>3.5</v>
      </c>
    </row>
    <row r="37" spans="2:6" x14ac:dyDescent="0.25">
      <c r="B37" t="s">
        <v>511</v>
      </c>
      <c r="C37">
        <v>2</v>
      </c>
      <c r="D37">
        <v>4</v>
      </c>
      <c r="E37">
        <v>4</v>
      </c>
      <c r="F37">
        <v>2</v>
      </c>
    </row>
    <row r="38" spans="2:6" x14ac:dyDescent="0.25">
      <c r="B38" t="s">
        <v>512</v>
      </c>
      <c r="C38">
        <v>2</v>
      </c>
      <c r="D38">
        <v>2</v>
      </c>
      <c r="E38">
        <v>2</v>
      </c>
      <c r="F38">
        <v>3</v>
      </c>
    </row>
    <row r="39" spans="2:6" x14ac:dyDescent="0.25">
      <c r="B39" t="s">
        <v>513</v>
      </c>
      <c r="C39">
        <v>4</v>
      </c>
      <c r="D39">
        <v>5</v>
      </c>
      <c r="E39">
        <v>5</v>
      </c>
      <c r="F39">
        <v>3</v>
      </c>
    </row>
    <row r="40" spans="2:6" x14ac:dyDescent="0.25">
      <c r="B40" t="s">
        <v>514</v>
      </c>
      <c r="C40">
        <v>3</v>
      </c>
      <c r="D40">
        <v>4</v>
      </c>
      <c r="E40">
        <v>4</v>
      </c>
      <c r="F40">
        <v>4.5</v>
      </c>
    </row>
    <row r="41" spans="2:6" x14ac:dyDescent="0.25">
      <c r="B41" t="s">
        <v>515</v>
      </c>
      <c r="C41">
        <v>2</v>
      </c>
      <c r="D41">
        <v>3.5</v>
      </c>
      <c r="E41">
        <v>3.5</v>
      </c>
      <c r="F41">
        <v>3.5</v>
      </c>
    </row>
    <row r="42" spans="2:6" x14ac:dyDescent="0.25">
      <c r="B42" t="s">
        <v>516</v>
      </c>
      <c r="C42">
        <v>1</v>
      </c>
      <c r="D42">
        <v>3.5</v>
      </c>
      <c r="E42">
        <v>3.5</v>
      </c>
      <c r="F42">
        <v>4</v>
      </c>
    </row>
    <row r="43" spans="2:6" x14ac:dyDescent="0.25">
      <c r="B43" t="s">
        <v>517</v>
      </c>
      <c r="C43">
        <v>1</v>
      </c>
      <c r="D43">
        <v>4.5</v>
      </c>
      <c r="E43">
        <v>4.5</v>
      </c>
      <c r="F43">
        <v>2</v>
      </c>
    </row>
    <row r="44" spans="2:6" x14ac:dyDescent="0.25">
      <c r="B44" t="s">
        <v>518</v>
      </c>
      <c r="C44">
        <v>2</v>
      </c>
      <c r="D44">
        <v>5</v>
      </c>
      <c r="E44">
        <v>3.5</v>
      </c>
      <c r="F44">
        <v>5</v>
      </c>
    </row>
    <row r="45" spans="2:6" x14ac:dyDescent="0.25">
      <c r="B45" t="s">
        <v>519</v>
      </c>
      <c r="C45">
        <v>3</v>
      </c>
      <c r="D45">
        <v>2</v>
      </c>
      <c r="E45">
        <v>4.5</v>
      </c>
      <c r="F45">
        <v>5</v>
      </c>
    </row>
    <row r="46" spans="2:6" x14ac:dyDescent="0.25">
      <c r="B46" t="s">
        <v>520</v>
      </c>
      <c r="C46">
        <v>4</v>
      </c>
      <c r="D46">
        <v>2</v>
      </c>
      <c r="E46">
        <v>5</v>
      </c>
      <c r="F46">
        <v>3.5</v>
      </c>
    </row>
    <row r="47" spans="2:6" x14ac:dyDescent="0.25">
      <c r="B47" t="s">
        <v>521</v>
      </c>
      <c r="C47">
        <v>3</v>
      </c>
      <c r="D47">
        <v>3</v>
      </c>
      <c r="E47">
        <v>2</v>
      </c>
      <c r="F47">
        <v>4.5</v>
      </c>
    </row>
    <row r="48" spans="2:6" x14ac:dyDescent="0.25">
      <c r="B48" t="s">
        <v>522</v>
      </c>
      <c r="C48">
        <v>1</v>
      </c>
      <c r="D48">
        <v>4.5</v>
      </c>
      <c r="E48">
        <v>2</v>
      </c>
      <c r="F48">
        <v>5</v>
      </c>
    </row>
    <row r="49" spans="2:6" x14ac:dyDescent="0.25">
      <c r="B49" t="s">
        <v>523</v>
      </c>
      <c r="C49">
        <v>2</v>
      </c>
      <c r="D49">
        <v>5</v>
      </c>
      <c r="E49">
        <v>3</v>
      </c>
      <c r="F49">
        <v>2</v>
      </c>
    </row>
    <row r="50" spans="2:6" x14ac:dyDescent="0.25">
      <c r="B50" t="s">
        <v>524</v>
      </c>
      <c r="C50">
        <v>4</v>
      </c>
      <c r="D50">
        <v>3.5</v>
      </c>
      <c r="E50">
        <v>2</v>
      </c>
      <c r="F50">
        <v>2</v>
      </c>
    </row>
    <row r="51" spans="2:6" x14ac:dyDescent="0.25">
      <c r="B51" t="s">
        <v>525</v>
      </c>
      <c r="C51">
        <v>1</v>
      </c>
      <c r="D51">
        <v>3.5</v>
      </c>
      <c r="E51">
        <v>3.5</v>
      </c>
      <c r="F51">
        <v>2</v>
      </c>
    </row>
    <row r="52" spans="2:6" x14ac:dyDescent="0.25">
      <c r="B52" t="s">
        <v>526</v>
      </c>
      <c r="C52">
        <v>2</v>
      </c>
      <c r="D52">
        <v>4</v>
      </c>
      <c r="E52">
        <v>4.5</v>
      </c>
      <c r="F52">
        <v>3</v>
      </c>
    </row>
    <row r="53" spans="2:6" x14ac:dyDescent="0.25">
      <c r="B53" t="s">
        <v>527</v>
      </c>
      <c r="C53">
        <v>2</v>
      </c>
      <c r="D53">
        <v>2</v>
      </c>
      <c r="E53">
        <v>5</v>
      </c>
      <c r="F53">
        <v>3</v>
      </c>
    </row>
    <row r="54" spans="2:6" x14ac:dyDescent="0.25">
      <c r="B54" t="s">
        <v>528</v>
      </c>
      <c r="C54">
        <v>2</v>
      </c>
      <c r="D54">
        <v>5</v>
      </c>
      <c r="E54">
        <v>2</v>
      </c>
      <c r="F54">
        <v>4.5</v>
      </c>
    </row>
    <row r="55" spans="2:6" x14ac:dyDescent="0.25">
      <c r="B55" t="s">
        <v>529</v>
      </c>
      <c r="C55">
        <v>4</v>
      </c>
      <c r="D55">
        <v>4</v>
      </c>
      <c r="E55">
        <v>2</v>
      </c>
      <c r="F55">
        <v>4</v>
      </c>
    </row>
    <row r="56" spans="2:6" x14ac:dyDescent="0.25">
      <c r="B56" t="s">
        <v>530</v>
      </c>
      <c r="C56">
        <v>4</v>
      </c>
      <c r="D56">
        <v>2</v>
      </c>
      <c r="E56">
        <v>3</v>
      </c>
      <c r="F56">
        <v>3.5</v>
      </c>
    </row>
    <row r="57" spans="2:6" x14ac:dyDescent="0.25">
      <c r="B57" t="s">
        <v>531</v>
      </c>
      <c r="C57">
        <v>3</v>
      </c>
      <c r="D57">
        <v>3</v>
      </c>
      <c r="E57">
        <v>3.5</v>
      </c>
      <c r="F57">
        <v>5</v>
      </c>
    </row>
    <row r="58" spans="2:6" x14ac:dyDescent="0.25">
      <c r="B58" t="s">
        <v>532</v>
      </c>
      <c r="C58">
        <v>3</v>
      </c>
      <c r="D58">
        <v>3</v>
      </c>
      <c r="E58">
        <v>4</v>
      </c>
      <c r="F58">
        <v>5</v>
      </c>
    </row>
    <row r="59" spans="2:6" x14ac:dyDescent="0.25">
      <c r="B59" t="s">
        <v>533</v>
      </c>
      <c r="C59">
        <v>3</v>
      </c>
      <c r="D59">
        <v>4.5</v>
      </c>
      <c r="E59">
        <v>2</v>
      </c>
      <c r="F59">
        <v>2</v>
      </c>
    </row>
    <row r="60" spans="2:6" x14ac:dyDescent="0.25">
      <c r="B60" t="s">
        <v>534</v>
      </c>
      <c r="C60">
        <v>1</v>
      </c>
      <c r="D60">
        <v>2</v>
      </c>
      <c r="E60">
        <v>5</v>
      </c>
      <c r="F60">
        <v>2</v>
      </c>
    </row>
    <row r="61" spans="2:6" x14ac:dyDescent="0.25">
      <c r="B61" t="s">
        <v>535</v>
      </c>
      <c r="C61">
        <v>1</v>
      </c>
      <c r="D61">
        <v>3.5</v>
      </c>
      <c r="E61">
        <v>3.5</v>
      </c>
      <c r="F61">
        <v>3.5</v>
      </c>
    </row>
    <row r="62" spans="2:6" x14ac:dyDescent="0.25">
      <c r="B62" t="s">
        <v>536</v>
      </c>
      <c r="C62">
        <v>2</v>
      </c>
      <c r="D62">
        <v>4</v>
      </c>
      <c r="E62">
        <v>2</v>
      </c>
      <c r="F62">
        <v>4</v>
      </c>
    </row>
    <row r="63" spans="2:6" x14ac:dyDescent="0.25">
      <c r="B63" t="s">
        <v>537</v>
      </c>
      <c r="C63">
        <v>2</v>
      </c>
      <c r="D63">
        <v>2</v>
      </c>
      <c r="E63">
        <v>3</v>
      </c>
      <c r="F63">
        <v>2</v>
      </c>
    </row>
    <row r="64" spans="2:6" x14ac:dyDescent="0.25">
      <c r="B64" t="s">
        <v>538</v>
      </c>
      <c r="C64">
        <v>4</v>
      </c>
      <c r="D64">
        <v>5</v>
      </c>
      <c r="E64">
        <v>3</v>
      </c>
      <c r="F64">
        <v>5</v>
      </c>
    </row>
    <row r="65" spans="1:6" x14ac:dyDescent="0.25">
      <c r="B65" t="s">
        <v>539</v>
      </c>
      <c r="C65">
        <v>3</v>
      </c>
      <c r="D65">
        <v>4</v>
      </c>
      <c r="E65">
        <v>4.5</v>
      </c>
      <c r="F65">
        <v>4</v>
      </c>
    </row>
    <row r="66" spans="1:6" x14ac:dyDescent="0.25">
      <c r="B66" t="s">
        <v>540</v>
      </c>
      <c r="C66">
        <v>2</v>
      </c>
      <c r="D66">
        <v>3.5</v>
      </c>
      <c r="E66">
        <v>3.5</v>
      </c>
      <c r="F66">
        <v>3.5</v>
      </c>
    </row>
    <row r="67" spans="1:6" x14ac:dyDescent="0.25">
      <c r="B67" t="s">
        <v>541</v>
      </c>
      <c r="C67">
        <v>1</v>
      </c>
      <c r="D67">
        <v>3.5</v>
      </c>
      <c r="E67">
        <v>4</v>
      </c>
      <c r="F67">
        <v>3.5</v>
      </c>
    </row>
    <row r="68" spans="1:6" x14ac:dyDescent="0.25">
      <c r="B68" t="s">
        <v>542</v>
      </c>
      <c r="C68">
        <v>1</v>
      </c>
      <c r="D68">
        <v>4.5</v>
      </c>
      <c r="E68">
        <v>2</v>
      </c>
      <c r="F68">
        <v>4.5</v>
      </c>
    </row>
    <row r="69" spans="1:6" x14ac:dyDescent="0.25">
      <c r="B69" t="s">
        <v>543</v>
      </c>
      <c r="C69">
        <v>2</v>
      </c>
      <c r="D69">
        <v>3.5</v>
      </c>
      <c r="E69">
        <v>5</v>
      </c>
      <c r="F69">
        <v>5</v>
      </c>
    </row>
    <row r="70" spans="1:6" x14ac:dyDescent="0.25">
      <c r="B70" t="s">
        <v>544</v>
      </c>
      <c r="C70">
        <v>3</v>
      </c>
      <c r="D70">
        <v>4.5</v>
      </c>
      <c r="E70">
        <v>5</v>
      </c>
      <c r="F70">
        <v>2</v>
      </c>
    </row>
    <row r="71" spans="1:6" x14ac:dyDescent="0.25">
      <c r="B71" t="s">
        <v>545</v>
      </c>
      <c r="C71">
        <v>4</v>
      </c>
      <c r="D71">
        <v>5</v>
      </c>
      <c r="E71">
        <v>3.5</v>
      </c>
      <c r="F71">
        <v>2</v>
      </c>
    </row>
    <row r="72" spans="1:6" x14ac:dyDescent="0.25">
      <c r="B72" t="s">
        <v>546</v>
      </c>
      <c r="C72">
        <v>3</v>
      </c>
      <c r="D72">
        <v>2</v>
      </c>
      <c r="E72">
        <v>4.5</v>
      </c>
      <c r="F72">
        <v>3</v>
      </c>
    </row>
    <row r="73" spans="1:6" x14ac:dyDescent="0.25">
      <c r="B73" t="s">
        <v>547</v>
      </c>
      <c r="C73">
        <v>1</v>
      </c>
      <c r="D73">
        <v>2</v>
      </c>
      <c r="E73">
        <v>5</v>
      </c>
      <c r="F73">
        <v>4.5</v>
      </c>
    </row>
    <row r="74" spans="1:6" x14ac:dyDescent="0.25">
      <c r="B74" t="s">
        <v>548</v>
      </c>
      <c r="C74">
        <v>2</v>
      </c>
      <c r="D74">
        <v>3</v>
      </c>
      <c r="E74">
        <v>2</v>
      </c>
      <c r="F74">
        <v>5</v>
      </c>
    </row>
    <row r="75" spans="1:6" x14ac:dyDescent="0.25">
      <c r="B75" t="s">
        <v>549</v>
      </c>
      <c r="C75">
        <v>4</v>
      </c>
      <c r="D75">
        <v>2</v>
      </c>
      <c r="E75">
        <v>2</v>
      </c>
      <c r="F75">
        <v>3.5</v>
      </c>
    </row>
    <row r="77" spans="1:6" x14ac:dyDescent="0.25">
      <c r="A77" t="s">
        <v>550</v>
      </c>
    </row>
    <row r="78" spans="1:6" x14ac:dyDescent="0.25">
      <c r="A78" t="s">
        <v>551</v>
      </c>
    </row>
    <row r="80" spans="1:6" x14ac:dyDescent="0.25">
      <c r="A80" t="s">
        <v>552</v>
      </c>
    </row>
    <row r="81" spans="1:3" x14ac:dyDescent="0.25">
      <c r="A81" t="s">
        <v>553</v>
      </c>
    </row>
    <row r="82" spans="1:3" x14ac:dyDescent="0.25">
      <c r="B82" t="s">
        <v>554</v>
      </c>
    </row>
    <row r="83" spans="1:3" x14ac:dyDescent="0.25">
      <c r="B83" t="s">
        <v>555</v>
      </c>
    </row>
    <row r="84" spans="1:3" x14ac:dyDescent="0.25">
      <c r="C84" t="s">
        <v>556</v>
      </c>
    </row>
    <row r="85" spans="1:3" x14ac:dyDescent="0.25">
      <c r="C85" t="s">
        <v>557</v>
      </c>
    </row>
    <row r="86" spans="1:3" x14ac:dyDescent="0.25">
      <c r="B86" t="s">
        <v>558</v>
      </c>
    </row>
    <row r="87" spans="1:3" x14ac:dyDescent="0.25">
      <c r="C87" t="s">
        <v>559</v>
      </c>
    </row>
    <row r="88" spans="1:3" x14ac:dyDescent="0.25">
      <c r="C88" t="s">
        <v>560</v>
      </c>
    </row>
    <row r="89" spans="1:3" x14ac:dyDescent="0.25">
      <c r="A89" t="s">
        <v>561</v>
      </c>
    </row>
    <row r="91" spans="1:3" x14ac:dyDescent="0.25">
      <c r="A91" t="s">
        <v>562</v>
      </c>
    </row>
    <row r="92" spans="1:3" x14ac:dyDescent="0.25">
      <c r="B92" t="s">
        <v>563</v>
      </c>
    </row>
    <row r="93" spans="1:3" x14ac:dyDescent="0.25">
      <c r="B93" t="s">
        <v>564</v>
      </c>
    </row>
    <row r="94" spans="1:3" x14ac:dyDescent="0.25">
      <c r="C94" t="s">
        <v>565</v>
      </c>
    </row>
    <row r="97" spans="1:4" s="31" customFormat="1" ht="18.75" x14ac:dyDescent="0.3">
      <c r="A97" s="30" t="s">
        <v>566</v>
      </c>
      <c r="B97" s="30"/>
      <c r="C97" s="30"/>
      <c r="D97" s="30"/>
    </row>
    <row r="99" spans="1:4" x14ac:dyDescent="0.25">
      <c r="A99" t="s">
        <v>567</v>
      </c>
    </row>
    <row r="167" spans="1:1" x14ac:dyDescent="0.25">
      <c r="A167" t="s">
        <v>568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D7B7DF-81EE-4E8C-8CFE-57BD8E7D1371}">
  <sheetPr>
    <tabColor theme="4" tint="0.79998168889431442"/>
  </sheetPr>
  <dimension ref="A1:E51"/>
  <sheetViews>
    <sheetView workbookViewId="0">
      <selection sqref="A1:E1"/>
    </sheetView>
  </sheetViews>
  <sheetFormatPr defaultRowHeight="15" x14ac:dyDescent="0.25"/>
  <sheetData>
    <row r="1" spans="1:5" x14ac:dyDescent="0.25">
      <c r="A1" s="3" t="s">
        <v>495</v>
      </c>
      <c r="B1" s="3" t="s">
        <v>496</v>
      </c>
      <c r="C1" s="3" t="s">
        <v>497</v>
      </c>
      <c r="D1" s="3" t="s">
        <v>498</v>
      </c>
      <c r="E1" s="3" t="s">
        <v>499</v>
      </c>
    </row>
    <row r="2" spans="1:5" x14ac:dyDescent="0.25">
      <c r="A2" t="s">
        <v>500</v>
      </c>
      <c r="B2">
        <v>1</v>
      </c>
      <c r="C2">
        <v>2</v>
      </c>
      <c r="D2">
        <v>3.5</v>
      </c>
      <c r="E2">
        <v>3.5</v>
      </c>
    </row>
    <row r="3" spans="1:5" x14ac:dyDescent="0.25">
      <c r="A3" t="s">
        <v>501</v>
      </c>
      <c r="B3">
        <v>2</v>
      </c>
      <c r="C3">
        <v>3</v>
      </c>
      <c r="D3">
        <v>4</v>
      </c>
      <c r="E3">
        <v>4.5</v>
      </c>
    </row>
    <row r="4" spans="1:5" x14ac:dyDescent="0.25">
      <c r="A4" t="s">
        <v>502</v>
      </c>
      <c r="B4">
        <v>2</v>
      </c>
      <c r="C4">
        <v>3</v>
      </c>
      <c r="D4">
        <v>2</v>
      </c>
      <c r="E4">
        <v>5</v>
      </c>
    </row>
    <row r="5" spans="1:5" x14ac:dyDescent="0.25">
      <c r="A5" t="s">
        <v>503</v>
      </c>
      <c r="B5">
        <v>2</v>
      </c>
      <c r="C5">
        <v>4.5</v>
      </c>
      <c r="D5">
        <v>5</v>
      </c>
      <c r="E5">
        <v>2</v>
      </c>
    </row>
    <row r="6" spans="1:5" x14ac:dyDescent="0.25">
      <c r="A6" t="s">
        <v>504</v>
      </c>
      <c r="B6">
        <v>4</v>
      </c>
      <c r="C6">
        <v>4</v>
      </c>
      <c r="D6">
        <v>4</v>
      </c>
      <c r="E6">
        <v>2</v>
      </c>
    </row>
    <row r="7" spans="1:5" x14ac:dyDescent="0.25">
      <c r="A7" t="s">
        <v>505</v>
      </c>
      <c r="B7">
        <v>4</v>
      </c>
      <c r="C7">
        <v>3.5</v>
      </c>
      <c r="D7">
        <v>2</v>
      </c>
      <c r="E7">
        <v>3</v>
      </c>
    </row>
    <row r="8" spans="1:5" x14ac:dyDescent="0.25">
      <c r="A8" t="s">
        <v>506</v>
      </c>
      <c r="B8">
        <v>3</v>
      </c>
      <c r="C8">
        <v>5</v>
      </c>
      <c r="D8">
        <v>3</v>
      </c>
      <c r="E8">
        <v>3.5</v>
      </c>
    </row>
    <row r="9" spans="1:5" x14ac:dyDescent="0.25">
      <c r="A9" t="s">
        <v>507</v>
      </c>
      <c r="B9">
        <v>3</v>
      </c>
      <c r="C9">
        <v>5</v>
      </c>
      <c r="D9">
        <v>3</v>
      </c>
      <c r="E9">
        <v>4</v>
      </c>
    </row>
    <row r="10" spans="1:5" x14ac:dyDescent="0.25">
      <c r="A10" t="s">
        <v>508</v>
      </c>
      <c r="B10">
        <v>3</v>
      </c>
      <c r="C10">
        <v>2</v>
      </c>
      <c r="D10">
        <v>4.5</v>
      </c>
      <c r="E10">
        <v>2</v>
      </c>
    </row>
    <row r="11" spans="1:5" x14ac:dyDescent="0.25">
      <c r="A11" t="s">
        <v>509</v>
      </c>
      <c r="B11">
        <v>1</v>
      </c>
      <c r="C11">
        <v>2</v>
      </c>
      <c r="D11">
        <v>2</v>
      </c>
      <c r="E11">
        <v>5</v>
      </c>
    </row>
    <row r="12" spans="1:5" x14ac:dyDescent="0.25">
      <c r="A12" t="s">
        <v>510</v>
      </c>
      <c r="B12">
        <v>1</v>
      </c>
      <c r="C12">
        <v>3.5</v>
      </c>
      <c r="D12">
        <v>3.5</v>
      </c>
      <c r="E12">
        <v>3.5</v>
      </c>
    </row>
    <row r="13" spans="1:5" x14ac:dyDescent="0.25">
      <c r="A13" t="s">
        <v>511</v>
      </c>
      <c r="B13">
        <v>2</v>
      </c>
      <c r="C13">
        <v>4</v>
      </c>
      <c r="D13">
        <v>4</v>
      </c>
      <c r="E13">
        <v>2</v>
      </c>
    </row>
    <row r="14" spans="1:5" x14ac:dyDescent="0.25">
      <c r="A14" t="s">
        <v>512</v>
      </c>
      <c r="B14">
        <v>2</v>
      </c>
      <c r="C14">
        <v>2</v>
      </c>
      <c r="D14">
        <v>2</v>
      </c>
      <c r="E14">
        <v>3</v>
      </c>
    </row>
    <row r="15" spans="1:5" x14ac:dyDescent="0.25">
      <c r="A15" t="s">
        <v>513</v>
      </c>
      <c r="B15">
        <v>4</v>
      </c>
      <c r="C15">
        <v>5</v>
      </c>
      <c r="D15">
        <v>5</v>
      </c>
      <c r="E15">
        <v>3</v>
      </c>
    </row>
    <row r="16" spans="1:5" x14ac:dyDescent="0.25">
      <c r="A16" t="s">
        <v>514</v>
      </c>
      <c r="B16">
        <v>3</v>
      </c>
      <c r="C16">
        <v>4</v>
      </c>
      <c r="D16">
        <v>4</v>
      </c>
      <c r="E16">
        <v>4.5</v>
      </c>
    </row>
    <row r="17" spans="1:5" x14ac:dyDescent="0.25">
      <c r="A17" t="s">
        <v>515</v>
      </c>
      <c r="B17">
        <v>2</v>
      </c>
      <c r="C17">
        <v>3.5</v>
      </c>
      <c r="D17">
        <v>3.5</v>
      </c>
      <c r="E17">
        <v>3.5</v>
      </c>
    </row>
    <row r="18" spans="1:5" x14ac:dyDescent="0.25">
      <c r="A18" t="s">
        <v>516</v>
      </c>
      <c r="B18">
        <v>1</v>
      </c>
      <c r="C18">
        <v>3.5</v>
      </c>
      <c r="D18">
        <v>3.5</v>
      </c>
      <c r="E18">
        <v>4</v>
      </c>
    </row>
    <row r="19" spans="1:5" x14ac:dyDescent="0.25">
      <c r="A19" t="s">
        <v>517</v>
      </c>
      <c r="B19">
        <v>1</v>
      </c>
      <c r="C19">
        <v>4.5</v>
      </c>
      <c r="D19">
        <v>4.5</v>
      </c>
      <c r="E19">
        <v>2</v>
      </c>
    </row>
    <row r="20" spans="1:5" x14ac:dyDescent="0.25">
      <c r="A20" t="s">
        <v>518</v>
      </c>
      <c r="B20">
        <v>2</v>
      </c>
      <c r="C20">
        <v>5</v>
      </c>
      <c r="D20">
        <v>3.5</v>
      </c>
      <c r="E20">
        <v>5</v>
      </c>
    </row>
    <row r="21" spans="1:5" x14ac:dyDescent="0.25">
      <c r="A21" t="s">
        <v>519</v>
      </c>
      <c r="B21">
        <v>3</v>
      </c>
      <c r="C21">
        <v>2</v>
      </c>
      <c r="D21">
        <v>4.5</v>
      </c>
      <c r="E21">
        <v>5</v>
      </c>
    </row>
    <row r="22" spans="1:5" x14ac:dyDescent="0.25">
      <c r="A22" t="s">
        <v>520</v>
      </c>
      <c r="B22">
        <v>4</v>
      </c>
      <c r="C22">
        <v>2</v>
      </c>
      <c r="D22">
        <v>5</v>
      </c>
      <c r="E22">
        <v>3.5</v>
      </c>
    </row>
    <row r="23" spans="1:5" x14ac:dyDescent="0.25">
      <c r="A23" t="s">
        <v>521</v>
      </c>
      <c r="B23">
        <v>3</v>
      </c>
      <c r="C23">
        <v>3</v>
      </c>
      <c r="D23">
        <v>2</v>
      </c>
      <c r="E23">
        <v>4.5</v>
      </c>
    </row>
    <row r="24" spans="1:5" x14ac:dyDescent="0.25">
      <c r="A24" t="s">
        <v>522</v>
      </c>
      <c r="B24">
        <v>1</v>
      </c>
      <c r="C24">
        <v>4.5</v>
      </c>
      <c r="D24">
        <v>2</v>
      </c>
      <c r="E24">
        <v>5</v>
      </c>
    </row>
    <row r="25" spans="1:5" x14ac:dyDescent="0.25">
      <c r="A25" t="s">
        <v>523</v>
      </c>
      <c r="B25">
        <v>2</v>
      </c>
      <c r="C25">
        <v>5</v>
      </c>
      <c r="D25">
        <v>3</v>
      </c>
      <c r="E25">
        <v>2</v>
      </c>
    </row>
    <row r="26" spans="1:5" x14ac:dyDescent="0.25">
      <c r="A26" t="s">
        <v>524</v>
      </c>
      <c r="B26">
        <v>4</v>
      </c>
      <c r="C26">
        <v>3.5</v>
      </c>
      <c r="D26">
        <v>2</v>
      </c>
      <c r="E26">
        <v>2</v>
      </c>
    </row>
    <row r="27" spans="1:5" x14ac:dyDescent="0.25">
      <c r="A27" t="s">
        <v>525</v>
      </c>
      <c r="B27">
        <v>1</v>
      </c>
      <c r="C27">
        <v>3.5</v>
      </c>
      <c r="D27">
        <v>3.5</v>
      </c>
      <c r="E27">
        <v>2</v>
      </c>
    </row>
    <row r="28" spans="1:5" x14ac:dyDescent="0.25">
      <c r="A28" t="s">
        <v>526</v>
      </c>
      <c r="B28">
        <v>2</v>
      </c>
      <c r="C28">
        <v>4</v>
      </c>
      <c r="D28">
        <v>4.5</v>
      </c>
      <c r="E28">
        <v>3</v>
      </c>
    </row>
    <row r="29" spans="1:5" x14ac:dyDescent="0.25">
      <c r="A29" t="s">
        <v>527</v>
      </c>
      <c r="B29">
        <v>2</v>
      </c>
      <c r="C29">
        <v>2</v>
      </c>
      <c r="D29">
        <v>5</v>
      </c>
      <c r="E29">
        <v>3</v>
      </c>
    </row>
    <row r="30" spans="1:5" x14ac:dyDescent="0.25">
      <c r="A30" t="s">
        <v>528</v>
      </c>
      <c r="B30">
        <v>2</v>
      </c>
      <c r="C30">
        <v>5</v>
      </c>
      <c r="D30">
        <v>2</v>
      </c>
      <c r="E30">
        <v>4.5</v>
      </c>
    </row>
    <row r="31" spans="1:5" x14ac:dyDescent="0.25">
      <c r="A31" t="s">
        <v>529</v>
      </c>
      <c r="B31">
        <v>4</v>
      </c>
      <c r="C31">
        <v>4</v>
      </c>
      <c r="D31">
        <v>2</v>
      </c>
      <c r="E31">
        <v>4</v>
      </c>
    </row>
    <row r="32" spans="1:5" x14ac:dyDescent="0.25">
      <c r="A32" t="s">
        <v>530</v>
      </c>
      <c r="B32">
        <v>4</v>
      </c>
      <c r="C32">
        <v>2</v>
      </c>
      <c r="D32">
        <v>3</v>
      </c>
      <c r="E32">
        <v>3.5</v>
      </c>
    </row>
    <row r="33" spans="1:5" x14ac:dyDescent="0.25">
      <c r="A33" t="s">
        <v>531</v>
      </c>
      <c r="B33">
        <v>3</v>
      </c>
      <c r="C33">
        <v>3</v>
      </c>
      <c r="D33">
        <v>3.5</v>
      </c>
      <c r="E33">
        <v>5</v>
      </c>
    </row>
    <row r="34" spans="1:5" x14ac:dyDescent="0.25">
      <c r="A34" t="s">
        <v>532</v>
      </c>
      <c r="B34">
        <v>3</v>
      </c>
      <c r="C34">
        <v>3</v>
      </c>
      <c r="D34">
        <v>4</v>
      </c>
      <c r="E34">
        <v>5</v>
      </c>
    </row>
    <row r="35" spans="1:5" x14ac:dyDescent="0.25">
      <c r="A35" t="s">
        <v>533</v>
      </c>
      <c r="B35">
        <v>3</v>
      </c>
      <c r="C35">
        <v>4.5</v>
      </c>
      <c r="D35">
        <v>2</v>
      </c>
      <c r="E35">
        <v>2</v>
      </c>
    </row>
    <row r="36" spans="1:5" x14ac:dyDescent="0.25">
      <c r="A36" t="s">
        <v>534</v>
      </c>
      <c r="B36">
        <v>1</v>
      </c>
      <c r="C36">
        <v>2</v>
      </c>
      <c r="D36">
        <v>5</v>
      </c>
      <c r="E36">
        <v>2</v>
      </c>
    </row>
    <row r="37" spans="1:5" x14ac:dyDescent="0.25">
      <c r="A37" t="s">
        <v>535</v>
      </c>
      <c r="B37">
        <v>1</v>
      </c>
      <c r="C37">
        <v>3.5</v>
      </c>
      <c r="D37">
        <v>3.5</v>
      </c>
      <c r="E37">
        <v>3.5</v>
      </c>
    </row>
    <row r="38" spans="1:5" x14ac:dyDescent="0.25">
      <c r="A38" t="s">
        <v>536</v>
      </c>
      <c r="B38">
        <v>2</v>
      </c>
      <c r="C38">
        <v>4</v>
      </c>
      <c r="D38">
        <v>2</v>
      </c>
      <c r="E38">
        <v>4</v>
      </c>
    </row>
    <row r="39" spans="1:5" x14ac:dyDescent="0.25">
      <c r="A39" t="s">
        <v>537</v>
      </c>
      <c r="B39">
        <v>2</v>
      </c>
      <c r="C39">
        <v>2</v>
      </c>
      <c r="D39">
        <v>3</v>
      </c>
      <c r="E39">
        <v>2</v>
      </c>
    </row>
    <row r="40" spans="1:5" x14ac:dyDescent="0.25">
      <c r="A40" t="s">
        <v>538</v>
      </c>
      <c r="B40">
        <v>4</v>
      </c>
      <c r="C40">
        <v>5</v>
      </c>
      <c r="D40">
        <v>3</v>
      </c>
      <c r="E40">
        <v>5</v>
      </c>
    </row>
    <row r="41" spans="1:5" x14ac:dyDescent="0.25">
      <c r="A41" t="s">
        <v>539</v>
      </c>
      <c r="B41">
        <v>3</v>
      </c>
      <c r="C41">
        <v>4</v>
      </c>
      <c r="D41">
        <v>4.5</v>
      </c>
      <c r="E41">
        <v>4</v>
      </c>
    </row>
    <row r="42" spans="1:5" x14ac:dyDescent="0.25">
      <c r="A42" t="s">
        <v>540</v>
      </c>
      <c r="B42">
        <v>2</v>
      </c>
      <c r="C42">
        <v>3.5</v>
      </c>
      <c r="D42">
        <v>3.5</v>
      </c>
      <c r="E42">
        <v>3.5</v>
      </c>
    </row>
    <row r="43" spans="1:5" x14ac:dyDescent="0.25">
      <c r="A43" t="s">
        <v>541</v>
      </c>
      <c r="B43">
        <v>1</v>
      </c>
      <c r="C43">
        <v>3.5</v>
      </c>
      <c r="D43">
        <v>4</v>
      </c>
      <c r="E43">
        <v>3.5</v>
      </c>
    </row>
    <row r="44" spans="1:5" x14ac:dyDescent="0.25">
      <c r="A44" t="s">
        <v>542</v>
      </c>
      <c r="B44">
        <v>1</v>
      </c>
      <c r="C44">
        <v>4.5</v>
      </c>
      <c r="D44">
        <v>2</v>
      </c>
      <c r="E44">
        <v>4.5</v>
      </c>
    </row>
    <row r="45" spans="1:5" x14ac:dyDescent="0.25">
      <c r="A45" t="s">
        <v>543</v>
      </c>
      <c r="B45">
        <v>2</v>
      </c>
      <c r="C45">
        <v>3.5</v>
      </c>
      <c r="D45">
        <v>5</v>
      </c>
      <c r="E45">
        <v>5</v>
      </c>
    </row>
    <row r="46" spans="1:5" x14ac:dyDescent="0.25">
      <c r="A46" t="s">
        <v>544</v>
      </c>
      <c r="B46">
        <v>3</v>
      </c>
      <c r="C46">
        <v>4.5</v>
      </c>
      <c r="D46">
        <v>5</v>
      </c>
      <c r="E46">
        <v>2</v>
      </c>
    </row>
    <row r="47" spans="1:5" x14ac:dyDescent="0.25">
      <c r="A47" t="s">
        <v>545</v>
      </c>
      <c r="B47">
        <v>4</v>
      </c>
      <c r="C47">
        <v>5</v>
      </c>
      <c r="D47">
        <v>3.5</v>
      </c>
      <c r="E47">
        <v>2</v>
      </c>
    </row>
    <row r="48" spans="1:5" x14ac:dyDescent="0.25">
      <c r="A48" t="s">
        <v>546</v>
      </c>
      <c r="B48">
        <v>3</v>
      </c>
      <c r="C48">
        <v>2</v>
      </c>
      <c r="D48">
        <v>4.5</v>
      </c>
      <c r="E48">
        <v>3</v>
      </c>
    </row>
    <row r="49" spans="1:5" x14ac:dyDescent="0.25">
      <c r="A49" t="s">
        <v>547</v>
      </c>
      <c r="B49">
        <v>1</v>
      </c>
      <c r="C49">
        <v>2</v>
      </c>
      <c r="D49">
        <v>5</v>
      </c>
      <c r="E49">
        <v>4.5</v>
      </c>
    </row>
    <row r="50" spans="1:5" x14ac:dyDescent="0.25">
      <c r="A50" t="s">
        <v>548</v>
      </c>
      <c r="B50">
        <v>2</v>
      </c>
      <c r="C50">
        <v>3</v>
      </c>
      <c r="D50">
        <v>2</v>
      </c>
      <c r="E50">
        <v>5</v>
      </c>
    </row>
    <row r="51" spans="1:5" x14ac:dyDescent="0.25">
      <c r="A51" t="s">
        <v>549</v>
      </c>
      <c r="B51">
        <v>4</v>
      </c>
      <c r="C51">
        <v>2</v>
      </c>
      <c r="D51">
        <v>2</v>
      </c>
      <c r="E51">
        <v>3.5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193651-F27F-4B66-A5B1-D3AF68D4338D}">
  <sheetPr>
    <tabColor theme="4"/>
  </sheetPr>
  <dimension ref="A1:N102"/>
  <sheetViews>
    <sheetView workbookViewId="0"/>
  </sheetViews>
  <sheetFormatPr defaultRowHeight="15" x14ac:dyDescent="0.25"/>
  <sheetData>
    <row r="1" spans="1:2" s="31" customFormat="1" ht="18.75" x14ac:dyDescent="0.3">
      <c r="A1" s="30" t="s">
        <v>991</v>
      </c>
      <c r="B1" s="30"/>
    </row>
    <row r="33" spans="1:3" x14ac:dyDescent="0.25">
      <c r="A33" t="s">
        <v>590</v>
      </c>
    </row>
    <row r="34" spans="1:3" x14ac:dyDescent="0.25">
      <c r="A34" t="s">
        <v>591</v>
      </c>
    </row>
    <row r="35" spans="1:3" x14ac:dyDescent="0.25">
      <c r="B35" t="s">
        <v>592</v>
      </c>
    </row>
    <row r="36" spans="1:3" x14ac:dyDescent="0.25">
      <c r="B36" t="s">
        <v>593</v>
      </c>
    </row>
    <row r="37" spans="1:3" x14ac:dyDescent="0.25">
      <c r="B37" t="s">
        <v>594</v>
      </c>
    </row>
    <row r="38" spans="1:3" x14ac:dyDescent="0.25">
      <c r="A38" t="s">
        <v>595</v>
      </c>
    </row>
    <row r="39" spans="1:3" x14ac:dyDescent="0.25">
      <c r="B39" t="s">
        <v>596</v>
      </c>
    </row>
    <row r="40" spans="1:3" x14ac:dyDescent="0.25">
      <c r="C40" t="s">
        <v>597</v>
      </c>
    </row>
    <row r="41" spans="1:3" x14ac:dyDescent="0.25">
      <c r="B41" t="s">
        <v>598</v>
      </c>
    </row>
    <row r="56" spans="1:14" x14ac:dyDescent="0.25">
      <c r="A56" s="39" t="s">
        <v>602</v>
      </c>
    </row>
    <row r="58" spans="1:14" s="31" customFormat="1" ht="18.75" x14ac:dyDescent="0.3">
      <c r="A58" s="30" t="s">
        <v>599</v>
      </c>
    </row>
    <row r="59" spans="1:14" x14ac:dyDescent="0.25">
      <c r="J59" s="3"/>
      <c r="K59" s="3"/>
      <c r="L59" s="3"/>
      <c r="M59" s="3"/>
      <c r="N59" s="3"/>
    </row>
    <row r="60" spans="1:14" x14ac:dyDescent="0.25">
      <c r="A60" t="s">
        <v>600</v>
      </c>
    </row>
    <row r="61" spans="1:14" x14ac:dyDescent="0.25">
      <c r="B61" t="s">
        <v>601</v>
      </c>
    </row>
    <row r="63" spans="1:14" x14ac:dyDescent="0.25">
      <c r="A63" t="s">
        <v>576</v>
      </c>
      <c r="J63" s="3"/>
      <c r="K63" s="3"/>
      <c r="L63" s="3"/>
      <c r="M63" s="3"/>
      <c r="N63" s="3"/>
    </row>
    <row r="64" spans="1:14" x14ac:dyDescent="0.25">
      <c r="J64" s="3"/>
      <c r="K64" s="3"/>
      <c r="L64" s="3"/>
      <c r="M64" s="3"/>
      <c r="N64" s="3"/>
    </row>
    <row r="67" spans="1:14" s="31" customFormat="1" ht="18.75" x14ac:dyDescent="0.3">
      <c r="A67" s="30" t="s">
        <v>603</v>
      </c>
      <c r="J67" s="70"/>
      <c r="K67" s="70"/>
      <c r="L67" s="70"/>
      <c r="M67" s="70"/>
      <c r="N67" s="70"/>
    </row>
    <row r="68" spans="1:14" x14ac:dyDescent="0.25">
      <c r="J68" s="3"/>
      <c r="K68" s="3"/>
      <c r="L68" s="3"/>
      <c r="M68" s="3"/>
      <c r="N68" s="3"/>
    </row>
    <row r="69" spans="1:14" x14ac:dyDescent="0.25">
      <c r="A69" t="s">
        <v>604</v>
      </c>
    </row>
    <row r="70" spans="1:14" x14ac:dyDescent="0.25">
      <c r="B70" t="s">
        <v>605</v>
      </c>
    </row>
    <row r="72" spans="1:14" x14ac:dyDescent="0.25">
      <c r="A72" t="s">
        <v>606</v>
      </c>
      <c r="J72" s="3"/>
      <c r="K72" s="3"/>
      <c r="L72" s="3"/>
      <c r="M72" s="3"/>
      <c r="N72" s="3"/>
    </row>
    <row r="76" spans="1:14" s="31" customFormat="1" ht="18.75" x14ac:dyDescent="0.3">
      <c r="A76" s="30" t="s">
        <v>607</v>
      </c>
      <c r="J76" s="70"/>
      <c r="K76" s="70"/>
      <c r="L76" s="70"/>
      <c r="M76" s="70"/>
      <c r="N76" s="70"/>
    </row>
    <row r="77" spans="1:14" x14ac:dyDescent="0.25">
      <c r="J77" s="3"/>
      <c r="K77" s="3"/>
      <c r="L77" s="3"/>
      <c r="M77" s="3"/>
      <c r="N77" s="3"/>
    </row>
    <row r="78" spans="1:14" x14ac:dyDescent="0.25">
      <c r="A78" t="s">
        <v>608</v>
      </c>
    </row>
    <row r="79" spans="1:14" x14ac:dyDescent="0.25">
      <c r="B79" t="s">
        <v>609</v>
      </c>
    </row>
    <row r="81" spans="1:14" x14ac:dyDescent="0.25">
      <c r="A81" t="s">
        <v>993</v>
      </c>
      <c r="J81" s="3"/>
      <c r="K81" s="3"/>
      <c r="L81" s="3"/>
      <c r="M81" s="3"/>
      <c r="N81" s="3"/>
    </row>
    <row r="85" spans="1:14" s="31" customFormat="1" ht="18.75" x14ac:dyDescent="0.3">
      <c r="A85" s="30" t="s">
        <v>610</v>
      </c>
      <c r="J85" s="70"/>
      <c r="K85" s="70"/>
      <c r="L85" s="70"/>
      <c r="M85" s="70"/>
      <c r="N85" s="70"/>
    </row>
    <row r="86" spans="1:14" x14ac:dyDescent="0.25">
      <c r="J86" s="3"/>
      <c r="K86" s="3"/>
      <c r="L86" s="3"/>
      <c r="M86" s="3"/>
      <c r="N86" s="3"/>
    </row>
    <row r="87" spans="1:14" x14ac:dyDescent="0.25">
      <c r="A87" t="s">
        <v>611</v>
      </c>
    </row>
    <row r="88" spans="1:14" x14ac:dyDescent="0.25">
      <c r="B88" t="s">
        <v>612</v>
      </c>
    </row>
    <row r="89" spans="1:14" x14ac:dyDescent="0.25">
      <c r="C89" t="s">
        <v>613</v>
      </c>
    </row>
    <row r="90" spans="1:14" x14ac:dyDescent="0.25">
      <c r="J90" s="3"/>
      <c r="K90" s="3"/>
      <c r="L90" s="3"/>
      <c r="M90" s="3"/>
      <c r="N90" s="3"/>
    </row>
    <row r="91" spans="1:14" x14ac:dyDescent="0.25">
      <c r="A91" t="s">
        <v>614</v>
      </c>
    </row>
    <row r="92" spans="1:14" x14ac:dyDescent="0.25">
      <c r="A92" t="s">
        <v>615</v>
      </c>
    </row>
    <row r="96" spans="1:14" s="31" customFormat="1" ht="18.75" x14ac:dyDescent="0.3">
      <c r="A96" s="30" t="s">
        <v>616</v>
      </c>
      <c r="J96" s="70"/>
      <c r="K96" s="70"/>
      <c r="L96" s="70"/>
      <c r="M96" s="70"/>
      <c r="N96" s="70"/>
    </row>
    <row r="97" spans="1:14" x14ac:dyDescent="0.25">
      <c r="J97" s="3"/>
      <c r="K97" s="3"/>
      <c r="L97" s="3"/>
      <c r="M97" s="3"/>
      <c r="N97" s="3"/>
    </row>
    <row r="98" spans="1:14" x14ac:dyDescent="0.25">
      <c r="A98" t="s">
        <v>617</v>
      </c>
    </row>
    <row r="99" spans="1:14" x14ac:dyDescent="0.25">
      <c r="B99" t="s">
        <v>618</v>
      </c>
    </row>
    <row r="101" spans="1:14" x14ac:dyDescent="0.25">
      <c r="A101" t="s">
        <v>619</v>
      </c>
    </row>
    <row r="102" spans="1:14" x14ac:dyDescent="0.25">
      <c r="J102" s="3"/>
      <c r="K102" s="3"/>
      <c r="L102" s="3"/>
      <c r="M102" s="3"/>
      <c r="N102" s="3"/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5E3253-1098-4529-9637-AD9F42FAAF39}">
  <sheetPr>
    <tabColor theme="4"/>
  </sheetPr>
  <dimension ref="A1:P51"/>
  <sheetViews>
    <sheetView workbookViewId="0"/>
  </sheetViews>
  <sheetFormatPr defaultRowHeight="15" x14ac:dyDescent="0.25"/>
  <sheetData>
    <row r="1" spans="1:4" s="31" customFormat="1" ht="18.75" x14ac:dyDescent="0.3">
      <c r="A1" s="30" t="s">
        <v>992</v>
      </c>
      <c r="B1" s="30"/>
      <c r="C1" s="30"/>
      <c r="D1" s="30"/>
    </row>
    <row r="27" spans="1:16" x14ac:dyDescent="0.25">
      <c r="A27" t="s">
        <v>575</v>
      </c>
    </row>
    <row r="29" spans="1:16" x14ac:dyDescent="0.25">
      <c r="A29" t="s">
        <v>576</v>
      </c>
    </row>
    <row r="30" spans="1:16" ht="15.75" thickBot="1" x14ac:dyDescent="0.3"/>
    <row r="31" spans="1:16" x14ac:dyDescent="0.25">
      <c r="A31" s="36"/>
      <c r="B31" s="37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</row>
    <row r="32" spans="1:16" ht="15.75" thickBot="1" x14ac:dyDescent="0.3">
      <c r="A32" s="36"/>
      <c r="B32" s="38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</row>
    <row r="33" spans="1:16" x14ac:dyDescent="0.25">
      <c r="A33" s="36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</row>
    <row r="35" spans="1:16" s="31" customFormat="1" ht="18.75" x14ac:dyDescent="0.3">
      <c r="A35" s="30" t="s">
        <v>589</v>
      </c>
    </row>
    <row r="36" spans="1:16" x14ac:dyDescent="0.25">
      <c r="A36" s="11"/>
      <c r="L36" s="3"/>
      <c r="M36" s="3"/>
      <c r="N36" s="3"/>
      <c r="O36" s="3"/>
      <c r="P36" s="3"/>
    </row>
    <row r="37" spans="1:16" x14ac:dyDescent="0.25">
      <c r="A37" t="s">
        <v>577</v>
      </c>
    </row>
    <row r="38" spans="1:16" x14ac:dyDescent="0.25">
      <c r="A38" t="s">
        <v>578</v>
      </c>
    </row>
    <row r="39" spans="1:16" x14ac:dyDescent="0.25">
      <c r="A39" t="s">
        <v>579</v>
      </c>
    </row>
    <row r="40" spans="1:16" x14ac:dyDescent="0.25">
      <c r="B40" t="s">
        <v>580</v>
      </c>
    </row>
    <row r="41" spans="1:16" x14ac:dyDescent="0.25">
      <c r="B41" t="s">
        <v>581</v>
      </c>
    </row>
    <row r="42" spans="1:16" x14ac:dyDescent="0.25">
      <c r="A42" t="s">
        <v>582</v>
      </c>
    </row>
    <row r="43" spans="1:16" x14ac:dyDescent="0.25">
      <c r="A43" t="s">
        <v>583</v>
      </c>
    </row>
    <row r="44" spans="1:16" x14ac:dyDescent="0.25">
      <c r="A44" t="s">
        <v>584</v>
      </c>
    </row>
    <row r="45" spans="1:16" x14ac:dyDescent="0.25">
      <c r="A45" t="s">
        <v>585</v>
      </c>
    </row>
    <row r="47" spans="1:16" x14ac:dyDescent="0.25">
      <c r="A47" t="s">
        <v>586</v>
      </c>
    </row>
    <row r="49" spans="1:10" x14ac:dyDescent="0.25">
      <c r="A49" s="2"/>
      <c r="B49" s="36" t="s">
        <v>587</v>
      </c>
      <c r="C49" s="2"/>
      <c r="D49" s="36" t="s">
        <v>588</v>
      </c>
      <c r="E49" s="2"/>
      <c r="F49" s="2"/>
      <c r="G49" s="2"/>
      <c r="H49" s="2"/>
      <c r="I49" s="2"/>
      <c r="J49" s="2"/>
    </row>
    <row r="50" spans="1:10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</row>
    <row r="51" spans="1:10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C87694-AA25-4113-9315-1A202CBDB99D}">
  <sheetPr>
    <tabColor theme="4"/>
  </sheetPr>
  <dimension ref="A1:F126"/>
  <sheetViews>
    <sheetView workbookViewId="0">
      <selection activeCell="K68" sqref="K68:M69"/>
    </sheetView>
  </sheetViews>
  <sheetFormatPr defaultRowHeight="15" x14ac:dyDescent="0.25"/>
  <sheetData>
    <row r="1" spans="1:2" s="31" customFormat="1" ht="18.75" x14ac:dyDescent="0.3">
      <c r="A1" s="30" t="s">
        <v>620</v>
      </c>
      <c r="B1" s="30"/>
    </row>
    <row r="3" spans="1:2" x14ac:dyDescent="0.25">
      <c r="A3" s="13" t="s">
        <v>621</v>
      </c>
    </row>
    <row r="4" spans="1:2" x14ac:dyDescent="0.25">
      <c r="B4" t="s">
        <v>622</v>
      </c>
    </row>
    <row r="5" spans="1:2" x14ac:dyDescent="0.25">
      <c r="B5" t="s">
        <v>623</v>
      </c>
    </row>
    <row r="7" spans="1:2" x14ac:dyDescent="0.25">
      <c r="A7" s="13" t="s">
        <v>624</v>
      </c>
    </row>
    <row r="8" spans="1:2" x14ac:dyDescent="0.25">
      <c r="B8" t="s">
        <v>625</v>
      </c>
    </row>
    <row r="9" spans="1:2" x14ac:dyDescent="0.25">
      <c r="B9" t="s">
        <v>626</v>
      </c>
    </row>
    <row r="11" spans="1:2" x14ac:dyDescent="0.25">
      <c r="A11" s="13" t="s">
        <v>627</v>
      </c>
    </row>
    <row r="12" spans="1:2" x14ac:dyDescent="0.25">
      <c r="B12" t="s">
        <v>628</v>
      </c>
    </row>
    <row r="13" spans="1:2" x14ac:dyDescent="0.25">
      <c r="B13" t="s">
        <v>626</v>
      </c>
    </row>
    <row r="15" spans="1:2" x14ac:dyDescent="0.25">
      <c r="A15" s="13" t="s">
        <v>629</v>
      </c>
    </row>
    <row r="16" spans="1:2" x14ac:dyDescent="0.25">
      <c r="B16" t="s">
        <v>630</v>
      </c>
    </row>
    <row r="17" spans="1:2" x14ac:dyDescent="0.25">
      <c r="B17" t="s">
        <v>631</v>
      </c>
    </row>
    <row r="19" spans="1:2" x14ac:dyDescent="0.25">
      <c r="A19" s="13" t="s">
        <v>632</v>
      </c>
    </row>
    <row r="20" spans="1:2" x14ac:dyDescent="0.25">
      <c r="B20" t="s">
        <v>633</v>
      </c>
    </row>
    <row r="21" spans="1:2" x14ac:dyDescent="0.25">
      <c r="B21" t="s">
        <v>634</v>
      </c>
    </row>
    <row r="23" spans="1:2" x14ac:dyDescent="0.25">
      <c r="A23" t="s">
        <v>647</v>
      </c>
    </row>
    <row r="24" spans="1:2" x14ac:dyDescent="0.25">
      <c r="A24" t="s">
        <v>636</v>
      </c>
    </row>
    <row r="25" spans="1:2" x14ac:dyDescent="0.25">
      <c r="A25" t="s">
        <v>637</v>
      </c>
    </row>
    <row r="26" spans="1:2" x14ac:dyDescent="0.25">
      <c r="A26" t="s">
        <v>638</v>
      </c>
    </row>
    <row r="27" spans="1:2" x14ac:dyDescent="0.25">
      <c r="B27" t="s">
        <v>639</v>
      </c>
    </row>
    <row r="28" spans="1:2" x14ac:dyDescent="0.25">
      <c r="B28" t="s">
        <v>640</v>
      </c>
    </row>
    <row r="29" spans="1:2" x14ac:dyDescent="0.25">
      <c r="A29" t="s">
        <v>641</v>
      </c>
    </row>
    <row r="30" spans="1:2" x14ac:dyDescent="0.25">
      <c r="B30" t="s">
        <v>642</v>
      </c>
    </row>
    <row r="31" spans="1:2" x14ac:dyDescent="0.25">
      <c r="B31" t="s">
        <v>643</v>
      </c>
    </row>
    <row r="32" spans="1:2" x14ac:dyDescent="0.25">
      <c r="A32" t="s">
        <v>644</v>
      </c>
    </row>
    <row r="33" spans="2:2" x14ac:dyDescent="0.25">
      <c r="B33" t="s">
        <v>645</v>
      </c>
    </row>
    <row r="34" spans="2:2" x14ac:dyDescent="0.25">
      <c r="B34" t="s">
        <v>646</v>
      </c>
    </row>
    <row r="53" spans="1:5" s="31" customFormat="1" ht="18.75" x14ac:dyDescent="0.3">
      <c r="A53" s="30" t="s">
        <v>653</v>
      </c>
      <c r="B53" s="30"/>
    </row>
    <row r="55" spans="1:5" x14ac:dyDescent="0.25">
      <c r="A55" t="s">
        <v>648</v>
      </c>
      <c r="E55" s="18">
        <v>2</v>
      </c>
    </row>
    <row r="56" spans="1:5" x14ac:dyDescent="0.25">
      <c r="A56" t="s">
        <v>649</v>
      </c>
      <c r="E56" s="18">
        <v>4</v>
      </c>
    </row>
    <row r="57" spans="1:5" x14ac:dyDescent="0.25">
      <c r="A57" t="s">
        <v>650</v>
      </c>
    </row>
    <row r="59" spans="1:5" x14ac:dyDescent="0.25">
      <c r="A59" t="s">
        <v>651</v>
      </c>
    </row>
    <row r="60" spans="1:5" x14ac:dyDescent="0.25">
      <c r="A60" t="s">
        <v>652</v>
      </c>
    </row>
    <row r="66" spans="1:6" s="31" customFormat="1" ht="18.75" x14ac:dyDescent="0.3">
      <c r="A66" s="30" t="s">
        <v>656</v>
      </c>
      <c r="B66" s="30"/>
    </row>
    <row r="68" spans="1:6" x14ac:dyDescent="0.25">
      <c r="A68" t="s">
        <v>654</v>
      </c>
      <c r="F68" s="18">
        <v>1</v>
      </c>
    </row>
    <row r="69" spans="1:6" x14ac:dyDescent="0.25">
      <c r="A69" t="s">
        <v>655</v>
      </c>
      <c r="F69" s="18">
        <v>4</v>
      </c>
    </row>
    <row r="70" spans="1:6" x14ac:dyDescent="0.25">
      <c r="A70" t="s">
        <v>650</v>
      </c>
    </row>
    <row r="72" spans="1:6" x14ac:dyDescent="0.25">
      <c r="A72" t="s">
        <v>635</v>
      </c>
    </row>
    <row r="73" spans="1:6" x14ac:dyDescent="0.25">
      <c r="A73" t="s">
        <v>652</v>
      </c>
    </row>
    <row r="79" spans="1:6" s="31" customFormat="1" ht="18.75" x14ac:dyDescent="0.3">
      <c r="A79" s="30" t="s">
        <v>659</v>
      </c>
      <c r="B79" s="30"/>
    </row>
    <row r="81" spans="1:6" x14ac:dyDescent="0.25">
      <c r="A81" t="s">
        <v>657</v>
      </c>
      <c r="F81" s="18">
        <v>3</v>
      </c>
    </row>
    <row r="82" spans="1:6" x14ac:dyDescent="0.25">
      <c r="A82" t="s">
        <v>658</v>
      </c>
      <c r="F82" s="18">
        <v>120</v>
      </c>
    </row>
    <row r="83" spans="1:6" x14ac:dyDescent="0.25">
      <c r="A83" t="s">
        <v>650</v>
      </c>
    </row>
    <row r="85" spans="1:6" x14ac:dyDescent="0.25">
      <c r="A85" t="s">
        <v>635</v>
      </c>
    </row>
    <row r="86" spans="1:6" x14ac:dyDescent="0.25">
      <c r="A86" t="s">
        <v>652</v>
      </c>
    </row>
    <row r="92" spans="1:6" s="31" customFormat="1" ht="18.75" x14ac:dyDescent="0.3">
      <c r="A92" s="30" t="s">
        <v>663</v>
      </c>
      <c r="B92" s="30"/>
    </row>
    <row r="94" spans="1:6" x14ac:dyDescent="0.25">
      <c r="A94" t="s">
        <v>660</v>
      </c>
    </row>
    <row r="95" spans="1:6" x14ac:dyDescent="0.25">
      <c r="A95" t="s">
        <v>661</v>
      </c>
      <c r="C95" s="18">
        <v>70</v>
      </c>
    </row>
    <row r="96" spans="1:6" x14ac:dyDescent="0.25">
      <c r="A96" t="s">
        <v>662</v>
      </c>
      <c r="C96" s="18">
        <v>60</v>
      </c>
    </row>
    <row r="97" spans="1:6" x14ac:dyDescent="0.25">
      <c r="A97" t="s">
        <v>650</v>
      </c>
    </row>
    <row r="99" spans="1:6" x14ac:dyDescent="0.25">
      <c r="A99" t="s">
        <v>635</v>
      </c>
    </row>
    <row r="100" spans="1:6" x14ac:dyDescent="0.25">
      <c r="A100" t="s">
        <v>652</v>
      </c>
    </row>
    <row r="106" spans="1:6" s="31" customFormat="1" ht="18.75" x14ac:dyDescent="0.3">
      <c r="A106" s="30" t="s">
        <v>666</v>
      </c>
      <c r="B106" s="30"/>
    </row>
    <row r="108" spans="1:6" x14ac:dyDescent="0.25">
      <c r="A108" t="s">
        <v>664</v>
      </c>
      <c r="F108" s="18">
        <v>4</v>
      </c>
    </row>
    <row r="109" spans="1:6" x14ac:dyDescent="0.25">
      <c r="A109" t="s">
        <v>665</v>
      </c>
      <c r="F109" s="18">
        <v>60</v>
      </c>
    </row>
    <row r="110" spans="1:6" x14ac:dyDescent="0.25">
      <c r="A110" t="s">
        <v>650</v>
      </c>
    </row>
    <row r="112" spans="1:6" x14ac:dyDescent="0.25">
      <c r="A112" t="s">
        <v>635</v>
      </c>
    </row>
    <row r="113" spans="1:5" x14ac:dyDescent="0.25">
      <c r="A113" t="s">
        <v>652</v>
      </c>
    </row>
    <row r="119" spans="1:5" s="31" customFormat="1" ht="18.75" x14ac:dyDescent="0.3">
      <c r="A119" s="30" t="s">
        <v>620</v>
      </c>
      <c r="B119" s="30"/>
    </row>
    <row r="121" spans="1:5" x14ac:dyDescent="0.25">
      <c r="A121" t="s">
        <v>648</v>
      </c>
      <c r="E121" s="18">
        <v>4</v>
      </c>
    </row>
    <row r="122" spans="1:5" x14ac:dyDescent="0.25">
      <c r="A122" t="s">
        <v>667</v>
      </c>
      <c r="E122" s="18">
        <v>60</v>
      </c>
    </row>
    <row r="123" spans="1:5" x14ac:dyDescent="0.25">
      <c r="A123" t="s">
        <v>650</v>
      </c>
    </row>
    <row r="125" spans="1:5" x14ac:dyDescent="0.25">
      <c r="A125" t="s">
        <v>635</v>
      </c>
    </row>
    <row r="126" spans="1:5" x14ac:dyDescent="0.25">
      <c r="A126" t="s">
        <v>652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21BC2B-7F4D-47DF-9275-9B4191DFEA11}">
  <sheetPr>
    <tabColor theme="6"/>
  </sheetPr>
  <dimension ref="A1:F12"/>
  <sheetViews>
    <sheetView workbookViewId="0"/>
  </sheetViews>
  <sheetFormatPr defaultRowHeight="15" x14ac:dyDescent="0.25"/>
  <cols>
    <col min="2" max="2" width="22.140625" customWidth="1"/>
    <col min="3" max="3" width="18.28515625" customWidth="1"/>
    <col min="4" max="4" width="18.5703125" customWidth="1"/>
    <col min="5" max="5" width="18.7109375" customWidth="1"/>
    <col min="6" max="6" width="16.7109375" customWidth="1"/>
  </cols>
  <sheetData>
    <row r="1" spans="1:6" x14ac:dyDescent="0.25">
      <c r="A1" s="8">
        <v>1</v>
      </c>
      <c r="B1" s="61" t="s">
        <v>998</v>
      </c>
      <c r="C1" s="8"/>
      <c r="D1" s="8"/>
      <c r="E1" s="8"/>
      <c r="F1" s="8"/>
    </row>
    <row r="2" spans="1:6" x14ac:dyDescent="0.25">
      <c r="A2" s="8">
        <v>2</v>
      </c>
      <c r="B2" s="73" t="s">
        <v>1002</v>
      </c>
      <c r="C2" s="8"/>
      <c r="D2" s="8"/>
      <c r="E2" s="8"/>
      <c r="F2" s="8"/>
    </row>
    <row r="3" spans="1:6" x14ac:dyDescent="0.25">
      <c r="A3" s="8">
        <v>3</v>
      </c>
      <c r="B3" s="61" t="s">
        <v>698</v>
      </c>
      <c r="C3" s="8"/>
      <c r="D3" s="8"/>
      <c r="E3" s="8"/>
      <c r="F3" s="8"/>
    </row>
    <row r="4" spans="1:6" x14ac:dyDescent="0.25">
      <c r="A4" s="8">
        <v>4</v>
      </c>
      <c r="B4" s="61" t="s">
        <v>1000</v>
      </c>
      <c r="C4" s="8"/>
      <c r="D4" s="8"/>
      <c r="E4" s="8"/>
      <c r="F4" s="8"/>
    </row>
    <row r="5" spans="1:6" x14ac:dyDescent="0.25">
      <c r="A5" s="8">
        <v>5</v>
      </c>
      <c r="B5" s="61" t="s">
        <v>1001</v>
      </c>
      <c r="C5" s="8"/>
      <c r="D5" s="8"/>
      <c r="E5" s="8"/>
      <c r="F5" s="8"/>
    </row>
    <row r="6" spans="1:6" x14ac:dyDescent="0.25">
      <c r="A6" s="8">
        <v>6</v>
      </c>
      <c r="B6" s="61" t="s">
        <v>1003</v>
      </c>
      <c r="C6" s="8"/>
      <c r="D6" s="8"/>
      <c r="E6" s="8"/>
      <c r="F6" s="8"/>
    </row>
    <row r="7" spans="1:6" x14ac:dyDescent="0.25">
      <c r="A7" s="8">
        <v>7</v>
      </c>
      <c r="B7" s="61" t="s">
        <v>1004</v>
      </c>
      <c r="C7" s="8"/>
      <c r="D7" s="8"/>
      <c r="E7" s="8"/>
      <c r="F7" s="8"/>
    </row>
    <row r="8" spans="1:6" x14ac:dyDescent="0.25">
      <c r="A8" s="8">
        <v>8</v>
      </c>
      <c r="B8" s="73" t="s">
        <v>699</v>
      </c>
      <c r="C8" s="8"/>
      <c r="D8" s="8"/>
      <c r="E8" s="8"/>
      <c r="F8" s="8"/>
    </row>
    <row r="9" spans="1:6" x14ac:dyDescent="0.25">
      <c r="A9" s="8">
        <v>9</v>
      </c>
      <c r="B9" s="73" t="s">
        <v>1005</v>
      </c>
      <c r="C9" s="73" t="s">
        <v>620</v>
      </c>
      <c r="D9" s="8"/>
      <c r="E9" s="8"/>
      <c r="F9" s="8"/>
    </row>
    <row r="10" spans="1:6" x14ac:dyDescent="0.25">
      <c r="A10" s="8">
        <v>10</v>
      </c>
      <c r="B10" s="73" t="s">
        <v>1008</v>
      </c>
      <c r="C10" s="73" t="s">
        <v>1010</v>
      </c>
      <c r="D10" s="8"/>
      <c r="E10" s="8"/>
      <c r="F10" s="8"/>
    </row>
    <row r="11" spans="1:6" x14ac:dyDescent="0.25">
      <c r="A11" s="8">
        <v>11</v>
      </c>
      <c r="B11" s="62" t="s">
        <v>691</v>
      </c>
      <c r="C11" s="62" t="s">
        <v>927</v>
      </c>
      <c r="D11" s="8"/>
      <c r="E11" s="8"/>
      <c r="F11" s="8"/>
    </row>
    <row r="12" spans="1:6" x14ac:dyDescent="0.25">
      <c r="A12" s="8">
        <v>12</v>
      </c>
      <c r="B12" s="62" t="s">
        <v>814</v>
      </c>
      <c r="C12" s="62" t="s">
        <v>1006</v>
      </c>
      <c r="D12" s="62" t="s">
        <v>1007</v>
      </c>
      <c r="E12" s="62" t="s">
        <v>924</v>
      </c>
      <c r="F12" s="62" t="s">
        <v>1009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F25C81-6521-4E58-A97F-56329781F0CF}">
  <sheetPr>
    <tabColor theme="4"/>
  </sheetPr>
  <dimension ref="A1:N157"/>
  <sheetViews>
    <sheetView workbookViewId="0"/>
  </sheetViews>
  <sheetFormatPr defaultRowHeight="15" x14ac:dyDescent="0.25"/>
  <sheetData>
    <row r="1" spans="1:5" s="31" customFormat="1" ht="18.75" x14ac:dyDescent="0.3">
      <c r="A1" s="30" t="s">
        <v>699</v>
      </c>
      <c r="B1" s="30"/>
      <c r="C1" s="30"/>
    </row>
    <row r="3" spans="1:5" x14ac:dyDescent="0.25">
      <c r="A3" t="s">
        <v>700</v>
      </c>
    </row>
    <row r="4" spans="1:5" x14ac:dyDescent="0.25">
      <c r="A4" t="s">
        <v>701</v>
      </c>
    </row>
    <row r="5" spans="1:5" x14ac:dyDescent="0.25">
      <c r="A5" t="s">
        <v>702</v>
      </c>
    </row>
    <row r="6" spans="1:5" x14ac:dyDescent="0.25">
      <c r="A6" t="s">
        <v>703</v>
      </c>
    </row>
    <row r="8" spans="1:5" x14ac:dyDescent="0.25">
      <c r="A8" t="s">
        <v>704</v>
      </c>
      <c r="E8" t="s">
        <v>705</v>
      </c>
    </row>
    <row r="9" spans="1:5" x14ac:dyDescent="0.25">
      <c r="A9" t="s">
        <v>706</v>
      </c>
    </row>
    <row r="10" spans="1:5" x14ac:dyDescent="0.25">
      <c r="B10" t="s">
        <v>707</v>
      </c>
    </row>
    <row r="11" spans="1:5" x14ac:dyDescent="0.25">
      <c r="B11" t="s">
        <v>708</v>
      </c>
    </row>
    <row r="12" spans="1:5" x14ac:dyDescent="0.25">
      <c r="B12" t="s">
        <v>709</v>
      </c>
      <c r="E12" t="s">
        <v>710</v>
      </c>
    </row>
    <row r="13" spans="1:5" x14ac:dyDescent="0.25">
      <c r="A13" t="s">
        <v>711</v>
      </c>
    </row>
    <row r="15" spans="1:5" x14ac:dyDescent="0.25">
      <c r="A15" t="s">
        <v>712</v>
      </c>
    </row>
    <row r="17" spans="1:6" x14ac:dyDescent="0.25">
      <c r="A17" s="3" t="s">
        <v>439</v>
      </c>
      <c r="B17" s="3" t="s">
        <v>713</v>
      </c>
      <c r="C17" s="3" t="s">
        <v>714</v>
      </c>
      <c r="D17" s="3" t="s">
        <v>715</v>
      </c>
      <c r="E17" s="3" t="s">
        <v>261</v>
      </c>
      <c r="F17" s="3" t="s">
        <v>726</v>
      </c>
    </row>
    <row r="18" spans="1:6" x14ac:dyDescent="0.25">
      <c r="A18">
        <v>0</v>
      </c>
      <c r="B18">
        <f>(18-3*A18)/2</f>
        <v>9</v>
      </c>
      <c r="C18">
        <v>6</v>
      </c>
      <c r="D18">
        <f>(36-3*A18)/5</f>
        <v>7.2</v>
      </c>
      <c r="E18">
        <v>4</v>
      </c>
      <c r="F18">
        <v>0</v>
      </c>
    </row>
    <row r="19" spans="1:6" x14ac:dyDescent="0.25">
      <c r="A19">
        <v>0.25</v>
      </c>
      <c r="B19">
        <f t="shared" ref="B19:B38" si="0">(18-3*A19)/2</f>
        <v>8.625</v>
      </c>
      <c r="C19">
        <v>6</v>
      </c>
      <c r="D19">
        <f t="shared" ref="D19:D38" si="1">(36-3*A19)/5</f>
        <v>7.05</v>
      </c>
      <c r="E19">
        <v>4</v>
      </c>
      <c r="F19">
        <v>0.5</v>
      </c>
    </row>
    <row r="20" spans="1:6" x14ac:dyDescent="0.25">
      <c r="A20">
        <v>0.5</v>
      </c>
      <c r="B20">
        <f t="shared" si="0"/>
        <v>8.25</v>
      </c>
      <c r="C20">
        <v>6</v>
      </c>
      <c r="D20">
        <f t="shared" si="1"/>
        <v>6.9</v>
      </c>
      <c r="E20">
        <v>4</v>
      </c>
      <c r="F20">
        <v>1</v>
      </c>
    </row>
    <row r="21" spans="1:6" x14ac:dyDescent="0.25">
      <c r="A21">
        <v>0.75</v>
      </c>
      <c r="B21">
        <f t="shared" si="0"/>
        <v>7.875</v>
      </c>
      <c r="C21">
        <v>6</v>
      </c>
      <c r="D21">
        <f t="shared" si="1"/>
        <v>6.75</v>
      </c>
      <c r="E21">
        <v>4</v>
      </c>
      <c r="F21">
        <v>1.5</v>
      </c>
    </row>
    <row r="22" spans="1:6" x14ac:dyDescent="0.25">
      <c r="A22">
        <v>1</v>
      </c>
      <c r="B22">
        <f t="shared" si="0"/>
        <v>7.5</v>
      </c>
      <c r="C22">
        <v>6</v>
      </c>
      <c r="D22">
        <f t="shared" si="1"/>
        <v>6.6</v>
      </c>
      <c r="E22">
        <v>4</v>
      </c>
      <c r="F22">
        <v>2</v>
      </c>
    </row>
    <row r="23" spans="1:6" x14ac:dyDescent="0.25">
      <c r="A23">
        <v>1.25</v>
      </c>
      <c r="B23">
        <f t="shared" si="0"/>
        <v>7.125</v>
      </c>
      <c r="C23">
        <v>6</v>
      </c>
      <c r="D23">
        <f t="shared" si="1"/>
        <v>6.45</v>
      </c>
      <c r="E23">
        <v>4</v>
      </c>
      <c r="F23">
        <v>2.5</v>
      </c>
    </row>
    <row r="24" spans="1:6" x14ac:dyDescent="0.25">
      <c r="A24">
        <v>1.5</v>
      </c>
      <c r="B24">
        <f t="shared" si="0"/>
        <v>6.75</v>
      </c>
      <c r="C24">
        <v>6</v>
      </c>
      <c r="D24">
        <f t="shared" si="1"/>
        <v>6.3</v>
      </c>
      <c r="E24">
        <v>4</v>
      </c>
      <c r="F24">
        <v>3</v>
      </c>
    </row>
    <row r="25" spans="1:6" x14ac:dyDescent="0.25">
      <c r="A25">
        <v>1.75</v>
      </c>
      <c r="B25">
        <f t="shared" si="0"/>
        <v>6.375</v>
      </c>
      <c r="C25">
        <v>6</v>
      </c>
      <c r="D25">
        <f t="shared" si="1"/>
        <v>6.15</v>
      </c>
      <c r="E25">
        <v>4</v>
      </c>
      <c r="F25">
        <v>3.5</v>
      </c>
    </row>
    <row r="26" spans="1:6" x14ac:dyDescent="0.25">
      <c r="A26">
        <v>2</v>
      </c>
      <c r="B26">
        <f t="shared" si="0"/>
        <v>6</v>
      </c>
      <c r="C26">
        <v>6</v>
      </c>
      <c r="D26">
        <f t="shared" si="1"/>
        <v>6</v>
      </c>
      <c r="E26">
        <v>4</v>
      </c>
      <c r="F26">
        <v>4</v>
      </c>
    </row>
    <row r="27" spans="1:6" x14ac:dyDescent="0.25">
      <c r="A27">
        <v>2.25</v>
      </c>
      <c r="B27">
        <f t="shared" si="0"/>
        <v>5.625</v>
      </c>
      <c r="C27">
        <v>6</v>
      </c>
      <c r="D27">
        <f t="shared" si="1"/>
        <v>5.85</v>
      </c>
      <c r="E27">
        <v>4</v>
      </c>
      <c r="F27">
        <v>4.5</v>
      </c>
    </row>
    <row r="28" spans="1:6" x14ac:dyDescent="0.25">
      <c r="A28">
        <v>2.5</v>
      </c>
      <c r="B28">
        <f t="shared" si="0"/>
        <v>5.25</v>
      </c>
      <c r="C28">
        <v>6</v>
      </c>
      <c r="D28">
        <f t="shared" si="1"/>
        <v>5.7</v>
      </c>
      <c r="E28">
        <v>4</v>
      </c>
      <c r="F28">
        <v>5</v>
      </c>
    </row>
    <row r="29" spans="1:6" x14ac:dyDescent="0.25">
      <c r="A29">
        <v>2.75</v>
      </c>
      <c r="B29">
        <f t="shared" si="0"/>
        <v>4.875</v>
      </c>
      <c r="C29">
        <v>6</v>
      </c>
      <c r="D29">
        <f t="shared" si="1"/>
        <v>5.55</v>
      </c>
      <c r="E29">
        <v>4</v>
      </c>
      <c r="F29">
        <v>5.5</v>
      </c>
    </row>
    <row r="30" spans="1:6" x14ac:dyDescent="0.25">
      <c r="A30">
        <v>3</v>
      </c>
      <c r="B30">
        <f t="shared" si="0"/>
        <v>4.5</v>
      </c>
      <c r="C30">
        <v>6</v>
      </c>
      <c r="D30">
        <f t="shared" si="1"/>
        <v>5.4</v>
      </c>
      <c r="E30">
        <v>4</v>
      </c>
      <c r="F30">
        <v>6</v>
      </c>
    </row>
    <row r="31" spans="1:6" x14ac:dyDescent="0.25">
      <c r="A31">
        <v>3.25</v>
      </c>
      <c r="B31">
        <f t="shared" si="0"/>
        <v>4.125</v>
      </c>
      <c r="C31">
        <v>6</v>
      </c>
      <c r="D31">
        <f t="shared" si="1"/>
        <v>5.25</v>
      </c>
      <c r="E31">
        <v>4</v>
      </c>
      <c r="F31">
        <v>6.5</v>
      </c>
    </row>
    <row r="32" spans="1:6" x14ac:dyDescent="0.25">
      <c r="A32">
        <v>3.5</v>
      </c>
      <c r="B32">
        <f t="shared" si="0"/>
        <v>3.75</v>
      </c>
      <c r="C32">
        <v>6</v>
      </c>
      <c r="D32">
        <f t="shared" si="1"/>
        <v>5.0999999999999996</v>
      </c>
      <c r="E32">
        <v>4</v>
      </c>
      <c r="F32">
        <v>7</v>
      </c>
    </row>
    <row r="33" spans="1:6" x14ac:dyDescent="0.25">
      <c r="A33">
        <v>3.75</v>
      </c>
      <c r="B33">
        <f t="shared" si="0"/>
        <v>3.375</v>
      </c>
      <c r="C33">
        <v>6</v>
      </c>
      <c r="D33">
        <f t="shared" si="1"/>
        <v>4.95</v>
      </c>
      <c r="E33">
        <v>4</v>
      </c>
      <c r="F33">
        <v>7.5</v>
      </c>
    </row>
    <row r="34" spans="1:6" x14ac:dyDescent="0.25">
      <c r="A34">
        <v>4</v>
      </c>
      <c r="B34">
        <f t="shared" si="0"/>
        <v>3</v>
      </c>
      <c r="C34">
        <v>6</v>
      </c>
      <c r="D34">
        <f t="shared" si="1"/>
        <v>4.8</v>
      </c>
      <c r="E34">
        <v>4</v>
      </c>
      <c r="F34">
        <v>8</v>
      </c>
    </row>
    <row r="35" spans="1:6" x14ac:dyDescent="0.25">
      <c r="A35">
        <v>4.25</v>
      </c>
      <c r="B35">
        <f t="shared" si="0"/>
        <v>2.625</v>
      </c>
      <c r="C35">
        <v>6</v>
      </c>
      <c r="D35">
        <f t="shared" si="1"/>
        <v>4.6500000000000004</v>
      </c>
      <c r="E35">
        <v>4</v>
      </c>
      <c r="F35">
        <v>8.5</v>
      </c>
    </row>
    <row r="36" spans="1:6" x14ac:dyDescent="0.25">
      <c r="A36">
        <v>4.5</v>
      </c>
      <c r="B36">
        <f t="shared" si="0"/>
        <v>2.25</v>
      </c>
      <c r="C36">
        <v>6</v>
      </c>
      <c r="D36">
        <f t="shared" si="1"/>
        <v>4.5</v>
      </c>
      <c r="E36">
        <v>4</v>
      </c>
      <c r="F36">
        <v>9</v>
      </c>
    </row>
    <row r="37" spans="1:6" x14ac:dyDescent="0.25">
      <c r="A37">
        <v>4.75</v>
      </c>
      <c r="B37">
        <f t="shared" si="0"/>
        <v>1.875</v>
      </c>
      <c r="C37">
        <v>6</v>
      </c>
      <c r="D37">
        <f t="shared" si="1"/>
        <v>4.3499999999999996</v>
      </c>
      <c r="E37">
        <v>4</v>
      </c>
      <c r="F37">
        <v>9.5</v>
      </c>
    </row>
    <row r="38" spans="1:6" x14ac:dyDescent="0.25">
      <c r="A38">
        <v>5</v>
      </c>
      <c r="B38">
        <f t="shared" si="0"/>
        <v>1.5</v>
      </c>
      <c r="C38">
        <v>6</v>
      </c>
      <c r="D38">
        <f t="shared" si="1"/>
        <v>4.2</v>
      </c>
      <c r="E38">
        <v>4</v>
      </c>
      <c r="F38">
        <v>10</v>
      </c>
    </row>
    <row r="71" spans="1:5" s="31" customFormat="1" ht="18.75" x14ac:dyDescent="0.3">
      <c r="A71" s="30" t="s">
        <v>699</v>
      </c>
      <c r="B71" s="30"/>
      <c r="C71" s="30"/>
    </row>
    <row r="73" spans="1:5" x14ac:dyDescent="0.25">
      <c r="A73" t="s">
        <v>700</v>
      </c>
    </row>
    <row r="74" spans="1:5" x14ac:dyDescent="0.25">
      <c r="A74" t="s">
        <v>701</v>
      </c>
    </row>
    <row r="75" spans="1:5" x14ac:dyDescent="0.25">
      <c r="A75" t="s">
        <v>702</v>
      </c>
    </row>
    <row r="76" spans="1:5" x14ac:dyDescent="0.25">
      <c r="A76" t="s">
        <v>703</v>
      </c>
    </row>
    <row r="78" spans="1:5" x14ac:dyDescent="0.25">
      <c r="A78" t="s">
        <v>704</v>
      </c>
      <c r="E78" t="s">
        <v>705</v>
      </c>
    </row>
    <row r="79" spans="1:5" x14ac:dyDescent="0.25">
      <c r="A79" t="s">
        <v>706</v>
      </c>
    </row>
    <row r="80" spans="1:5" x14ac:dyDescent="0.25">
      <c r="B80" t="s">
        <v>707</v>
      </c>
    </row>
    <row r="81" spans="1:5" x14ac:dyDescent="0.25">
      <c r="B81" t="s">
        <v>708</v>
      </c>
    </row>
    <row r="82" spans="1:5" x14ac:dyDescent="0.25">
      <c r="B82" t="s">
        <v>709</v>
      </c>
      <c r="E82" t="s">
        <v>710</v>
      </c>
    </row>
    <row r="83" spans="1:5" x14ac:dyDescent="0.25">
      <c r="A83" t="s">
        <v>711</v>
      </c>
    </row>
    <row r="85" spans="1:5" x14ac:dyDescent="0.25">
      <c r="A85" s="13" t="s">
        <v>716</v>
      </c>
    </row>
    <row r="87" spans="1:5" x14ac:dyDescent="0.25">
      <c r="A87" t="s">
        <v>717</v>
      </c>
    </row>
    <row r="88" spans="1:5" ht="18" x14ac:dyDescent="0.35">
      <c r="A88" t="s">
        <v>718</v>
      </c>
    </row>
    <row r="89" spans="1:5" ht="18" x14ac:dyDescent="0.35">
      <c r="A89" t="s">
        <v>719</v>
      </c>
    </row>
    <row r="90" spans="1:5" ht="18" x14ac:dyDescent="0.35">
      <c r="A90" t="s">
        <v>720</v>
      </c>
    </row>
    <row r="91" spans="1:5" x14ac:dyDescent="0.25">
      <c r="A91" t="s">
        <v>721</v>
      </c>
    </row>
    <row r="92" spans="1:5" x14ac:dyDescent="0.25">
      <c r="A92" t="s">
        <v>722</v>
      </c>
    </row>
    <row r="94" spans="1:5" x14ac:dyDescent="0.25">
      <c r="A94" s="44" t="s">
        <v>439</v>
      </c>
      <c r="B94" s="44" t="s">
        <v>441</v>
      </c>
      <c r="C94" s="44" t="s">
        <v>723</v>
      </c>
    </row>
    <row r="95" spans="1:5" x14ac:dyDescent="0.25">
      <c r="A95" s="44"/>
      <c r="B95" s="44"/>
      <c r="C95" s="44"/>
    </row>
    <row r="96" spans="1:5" x14ac:dyDescent="0.25">
      <c r="A96" s="17"/>
      <c r="B96" s="17"/>
      <c r="C96" s="17"/>
    </row>
    <row r="97" spans="1:3" x14ac:dyDescent="0.25">
      <c r="A97" s="44"/>
      <c r="B97" s="44" t="s">
        <v>724</v>
      </c>
      <c r="C97" s="44" t="s">
        <v>725</v>
      </c>
    </row>
    <row r="98" spans="1:3" x14ac:dyDescent="0.25">
      <c r="A98" s="44" t="s">
        <v>726</v>
      </c>
      <c r="B98" s="44"/>
      <c r="C98" s="44"/>
    </row>
    <row r="99" spans="1:3" x14ac:dyDescent="0.25">
      <c r="A99" s="44" t="s">
        <v>714</v>
      </c>
      <c r="B99" s="44"/>
      <c r="C99" s="44"/>
    </row>
    <row r="100" spans="1:3" x14ac:dyDescent="0.25">
      <c r="A100" s="44" t="s">
        <v>713</v>
      </c>
      <c r="B100" s="44"/>
      <c r="C100" s="44"/>
    </row>
    <row r="102" spans="1:3" x14ac:dyDescent="0.25">
      <c r="A102" t="s">
        <v>727</v>
      </c>
    </row>
    <row r="103" spans="1:3" x14ac:dyDescent="0.25">
      <c r="A103" t="s">
        <v>728</v>
      </c>
    </row>
    <row r="104" spans="1:3" x14ac:dyDescent="0.25">
      <c r="A104" t="s">
        <v>729</v>
      </c>
    </row>
    <row r="105" spans="1:3" x14ac:dyDescent="0.25">
      <c r="A105" t="s">
        <v>730</v>
      </c>
    </row>
    <row r="107" spans="1:3" x14ac:dyDescent="0.25">
      <c r="A107" t="s">
        <v>731</v>
      </c>
    </row>
    <row r="108" spans="1:3" x14ac:dyDescent="0.25">
      <c r="A108" t="s">
        <v>732</v>
      </c>
    </row>
    <row r="109" spans="1:3" x14ac:dyDescent="0.25">
      <c r="A109" t="s">
        <v>733</v>
      </c>
    </row>
    <row r="110" spans="1:3" x14ac:dyDescent="0.25">
      <c r="A110" t="s">
        <v>734</v>
      </c>
    </row>
    <row r="112" spans="1:3" x14ac:dyDescent="0.25">
      <c r="A112" t="s">
        <v>735</v>
      </c>
    </row>
    <row r="113" spans="1:3" x14ac:dyDescent="0.25">
      <c r="A113" t="s">
        <v>736</v>
      </c>
    </row>
    <row r="118" spans="1:3" s="31" customFormat="1" ht="18.75" x14ac:dyDescent="0.3">
      <c r="A118" s="30" t="s">
        <v>994</v>
      </c>
      <c r="B118" s="30"/>
      <c r="C118" s="30"/>
    </row>
    <row r="120" spans="1:3" x14ac:dyDescent="0.25">
      <c r="A120" t="s">
        <v>737</v>
      </c>
    </row>
    <row r="121" spans="1:3" x14ac:dyDescent="0.25">
      <c r="A121" t="s">
        <v>701</v>
      </c>
    </row>
    <row r="122" spans="1:3" x14ac:dyDescent="0.25">
      <c r="A122" t="s">
        <v>702</v>
      </c>
    </row>
    <row r="123" spans="1:3" x14ac:dyDescent="0.25">
      <c r="A123" t="s">
        <v>703</v>
      </c>
    </row>
    <row r="125" spans="1:3" x14ac:dyDescent="0.25">
      <c r="A125" t="s">
        <v>738</v>
      </c>
    </row>
    <row r="126" spans="1:3" x14ac:dyDescent="0.25">
      <c r="B126" t="s">
        <v>707</v>
      </c>
    </row>
    <row r="127" spans="1:3" x14ac:dyDescent="0.25">
      <c r="B127" t="s">
        <v>708</v>
      </c>
    </row>
    <row r="128" spans="1:3" x14ac:dyDescent="0.25">
      <c r="B128" t="s">
        <v>709</v>
      </c>
    </row>
    <row r="129" spans="1:14" x14ac:dyDescent="0.25">
      <c r="A129" t="s">
        <v>711</v>
      </c>
    </row>
    <row r="131" spans="1:14" x14ac:dyDescent="0.25">
      <c r="A131" t="s">
        <v>739</v>
      </c>
    </row>
    <row r="132" spans="1:14" x14ac:dyDescent="0.25">
      <c r="A132" t="s">
        <v>740</v>
      </c>
    </row>
    <row r="133" spans="1:14" x14ac:dyDescent="0.25">
      <c r="A133" t="s">
        <v>741</v>
      </c>
    </row>
    <row r="135" spans="1:14" x14ac:dyDescent="0.25">
      <c r="C135" t="s">
        <v>742</v>
      </c>
      <c r="D135" s="18"/>
      <c r="E135" s="18"/>
      <c r="F135" s="18"/>
      <c r="K135" t="s">
        <v>742</v>
      </c>
    </row>
    <row r="136" spans="1:14" ht="15.75" thickBot="1" x14ac:dyDescent="0.3">
      <c r="C136" t="s">
        <v>743</v>
      </c>
      <c r="K136" t="s">
        <v>743</v>
      </c>
    </row>
    <row r="137" spans="1:14" ht="15.75" thickBot="1" x14ac:dyDescent="0.3">
      <c r="B137" t="s">
        <v>995</v>
      </c>
      <c r="C137" s="91"/>
      <c r="D137" s="46"/>
      <c r="E137" s="46"/>
      <c r="F137" s="46"/>
      <c r="J137" t="s">
        <v>996</v>
      </c>
      <c r="K137" s="92"/>
      <c r="L137" s="46"/>
      <c r="M137" s="46"/>
      <c r="N137" s="46"/>
    </row>
    <row r="138" spans="1:14" x14ac:dyDescent="0.25">
      <c r="C138" t="s">
        <v>723</v>
      </c>
      <c r="D138" t="s">
        <v>726</v>
      </c>
      <c r="E138" t="s">
        <v>714</v>
      </c>
      <c r="F138" t="s">
        <v>713</v>
      </c>
      <c r="G138" t="s">
        <v>744</v>
      </c>
      <c r="K138" t="s">
        <v>723</v>
      </c>
      <c r="L138" t="s">
        <v>726</v>
      </c>
      <c r="M138" t="s">
        <v>714</v>
      </c>
      <c r="N138" t="s">
        <v>713</v>
      </c>
    </row>
    <row r="139" spans="1:14" x14ac:dyDescent="0.25">
      <c r="A139" t="s">
        <v>439</v>
      </c>
      <c r="B139" s="45"/>
      <c r="C139" s="18"/>
      <c r="D139" s="18"/>
      <c r="E139" s="18"/>
      <c r="F139" s="18"/>
      <c r="I139" t="s">
        <v>439</v>
      </c>
      <c r="J139" s="45"/>
      <c r="K139" s="18"/>
      <c r="L139" s="18"/>
      <c r="M139" s="18"/>
      <c r="N139" s="18"/>
    </row>
    <row r="140" spans="1:14" x14ac:dyDescent="0.25">
      <c r="A140" t="s">
        <v>441</v>
      </c>
      <c r="B140" s="45"/>
      <c r="C140" s="18"/>
      <c r="D140" s="18"/>
      <c r="E140" s="18"/>
      <c r="F140" s="18"/>
      <c r="I140" t="s">
        <v>441</v>
      </c>
      <c r="J140" s="45"/>
      <c r="K140" s="18"/>
      <c r="L140" s="18"/>
      <c r="M140" s="18"/>
      <c r="N140" s="18"/>
    </row>
    <row r="141" spans="1:14" x14ac:dyDescent="0.25">
      <c r="A141" t="s">
        <v>744</v>
      </c>
      <c r="I141" t="s">
        <v>744</v>
      </c>
    </row>
    <row r="143" spans="1:14" x14ac:dyDescent="0.25">
      <c r="A143" t="s">
        <v>745</v>
      </c>
    </row>
    <row r="144" spans="1:14" x14ac:dyDescent="0.25">
      <c r="A144" t="s">
        <v>746</v>
      </c>
    </row>
    <row r="145" spans="1:3" x14ac:dyDescent="0.25">
      <c r="B145" t="s">
        <v>747</v>
      </c>
    </row>
    <row r="146" spans="1:3" x14ac:dyDescent="0.25">
      <c r="C146" t="s">
        <v>748</v>
      </c>
    </row>
    <row r="147" spans="1:3" x14ac:dyDescent="0.25">
      <c r="C147" t="s">
        <v>749</v>
      </c>
    </row>
    <row r="148" spans="1:3" x14ac:dyDescent="0.25">
      <c r="B148" t="s">
        <v>750</v>
      </c>
    </row>
    <row r="149" spans="1:3" x14ac:dyDescent="0.25">
      <c r="C149" t="s">
        <v>751</v>
      </c>
    </row>
    <row r="151" spans="1:3" x14ac:dyDescent="0.25">
      <c r="A151" t="s">
        <v>752</v>
      </c>
    </row>
    <row r="152" spans="1:3" x14ac:dyDescent="0.25">
      <c r="B152" t="s">
        <v>753</v>
      </c>
    </row>
    <row r="154" spans="1:3" x14ac:dyDescent="0.25">
      <c r="A154" t="s">
        <v>754</v>
      </c>
    </row>
    <row r="155" spans="1:3" x14ac:dyDescent="0.25">
      <c r="A155" t="s">
        <v>755</v>
      </c>
    </row>
    <row r="156" spans="1:3" x14ac:dyDescent="0.25">
      <c r="A156" t="s">
        <v>756</v>
      </c>
    </row>
    <row r="157" spans="1:3" x14ac:dyDescent="0.25">
      <c r="A157" t="s">
        <v>757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1E2895-2AAC-4FC5-AFCD-2E6244683F96}">
  <sheetPr>
    <tabColor theme="5"/>
  </sheetPr>
  <dimension ref="A1:L92"/>
  <sheetViews>
    <sheetView workbookViewId="0">
      <selection activeCell="B1" sqref="B1"/>
    </sheetView>
  </sheetViews>
  <sheetFormatPr defaultRowHeight="15" x14ac:dyDescent="0.25"/>
  <sheetData>
    <row r="1" spans="1:3" s="31" customFormat="1" ht="18.75" x14ac:dyDescent="0.3">
      <c r="A1" s="30" t="s">
        <v>461</v>
      </c>
      <c r="B1" s="30"/>
    </row>
    <row r="3" spans="1:3" x14ac:dyDescent="0.25">
      <c r="A3" t="s">
        <v>462</v>
      </c>
    </row>
    <row r="4" spans="1:3" x14ac:dyDescent="0.25">
      <c r="A4" t="s">
        <v>463</v>
      </c>
    </row>
    <row r="5" spans="1:3" x14ac:dyDescent="0.25">
      <c r="A5" t="s">
        <v>464</v>
      </c>
    </row>
    <row r="7" spans="1:3" x14ac:dyDescent="0.25">
      <c r="A7" s="6" t="s">
        <v>465</v>
      </c>
      <c r="B7" s="6" t="s">
        <v>466</v>
      </c>
      <c r="C7" s="6" t="s">
        <v>467</v>
      </c>
    </row>
    <row r="8" spans="1:3" x14ac:dyDescent="0.25">
      <c r="A8" s="8">
        <v>0</v>
      </c>
      <c r="B8" s="8">
        <v>0</v>
      </c>
      <c r="C8" s="8"/>
    </row>
    <row r="9" spans="1:3" x14ac:dyDescent="0.25">
      <c r="A9" s="8">
        <v>4</v>
      </c>
      <c r="B9" s="8">
        <v>8.2060826340411985</v>
      </c>
      <c r="C9" s="8"/>
    </row>
    <row r="10" spans="1:3" x14ac:dyDescent="0.25">
      <c r="A10" s="8">
        <v>5</v>
      </c>
      <c r="B10" s="8">
        <v>11.639447721238344</v>
      </c>
      <c r="C10" s="8"/>
    </row>
    <row r="11" spans="1:3" x14ac:dyDescent="0.25">
      <c r="A11" s="8">
        <v>8</v>
      </c>
      <c r="B11" s="8">
        <v>17.994085124983126</v>
      </c>
      <c r="C11" s="8"/>
    </row>
    <row r="12" spans="1:3" x14ac:dyDescent="0.25">
      <c r="A12" s="8">
        <v>10</v>
      </c>
      <c r="B12" s="8">
        <v>23.748956405684957</v>
      </c>
      <c r="C12" s="8"/>
    </row>
    <row r="13" spans="1:3" x14ac:dyDescent="0.25">
      <c r="A13" s="8">
        <v>15</v>
      </c>
      <c r="B13" s="8">
        <v>31.084626962102227</v>
      </c>
      <c r="C13" s="8"/>
    </row>
    <row r="14" spans="1:3" x14ac:dyDescent="0.25">
      <c r="A14" s="8">
        <v>20</v>
      </c>
      <c r="B14" s="8">
        <v>40.490601247218471</v>
      </c>
      <c r="C14" s="8"/>
    </row>
    <row r="15" spans="1:3" x14ac:dyDescent="0.25">
      <c r="A15" s="8">
        <v>25</v>
      </c>
      <c r="B15" s="8">
        <v>59.101848676597278</v>
      </c>
      <c r="C15" s="8"/>
    </row>
    <row r="16" spans="1:3" x14ac:dyDescent="0.25">
      <c r="A16" s="8">
        <v>30</v>
      </c>
      <c r="B16" s="8">
        <v>67.580579100944547</v>
      </c>
      <c r="C16" s="8"/>
    </row>
    <row r="17" spans="1:3" x14ac:dyDescent="0.25">
      <c r="A17" s="8">
        <v>40</v>
      </c>
      <c r="B17" s="8">
        <v>82.651154225627351</v>
      </c>
      <c r="C17" s="8"/>
    </row>
    <row r="18" spans="1:3" x14ac:dyDescent="0.25">
      <c r="A18" s="2">
        <v>60</v>
      </c>
      <c r="C18" s="8"/>
    </row>
    <row r="37" spans="1:4" s="31" customFormat="1" ht="18.75" x14ac:dyDescent="0.3">
      <c r="A37" s="30" t="s">
        <v>468</v>
      </c>
      <c r="B37" s="30"/>
      <c r="C37" s="30"/>
    </row>
    <row r="38" spans="1:4" x14ac:dyDescent="0.25">
      <c r="A38" s="27"/>
      <c r="B38" s="27"/>
      <c r="C38" s="27"/>
    </row>
    <row r="39" spans="1:4" x14ac:dyDescent="0.25">
      <c r="A39" t="s">
        <v>469</v>
      </c>
    </row>
    <row r="40" spans="1:4" x14ac:dyDescent="0.25">
      <c r="A40" t="s">
        <v>470</v>
      </c>
    </row>
    <row r="41" spans="1:4" x14ac:dyDescent="0.25">
      <c r="A41" t="s">
        <v>471</v>
      </c>
    </row>
    <row r="42" spans="1:4" x14ac:dyDescent="0.25">
      <c r="A42" t="s">
        <v>472</v>
      </c>
    </row>
    <row r="43" spans="1:4" x14ac:dyDescent="0.25">
      <c r="A43" t="s">
        <v>473</v>
      </c>
    </row>
    <row r="45" spans="1:4" x14ac:dyDescent="0.25">
      <c r="A45" s="6" t="s">
        <v>105</v>
      </c>
      <c r="B45" s="6" t="s">
        <v>474</v>
      </c>
      <c r="C45" s="6"/>
      <c r="D45" s="3"/>
    </row>
    <row r="46" spans="1:4" x14ac:dyDescent="0.25">
      <c r="A46" s="8">
        <v>0</v>
      </c>
      <c r="B46" s="8">
        <v>0</v>
      </c>
      <c r="C46" s="8"/>
    </row>
    <row r="47" spans="1:4" x14ac:dyDescent="0.25">
      <c r="A47" s="8">
        <v>0.75</v>
      </c>
      <c r="B47" s="8">
        <v>3</v>
      </c>
      <c r="C47" s="8"/>
    </row>
    <row r="48" spans="1:4" x14ac:dyDescent="0.25">
      <c r="A48" s="8">
        <v>1.07</v>
      </c>
      <c r="B48" s="8">
        <v>6</v>
      </c>
      <c r="C48" s="8"/>
    </row>
    <row r="49" spans="1:12" x14ac:dyDescent="0.25">
      <c r="A49" s="8">
        <v>1.37</v>
      </c>
      <c r="B49" s="8">
        <v>9</v>
      </c>
      <c r="C49" s="8"/>
    </row>
    <row r="50" spans="1:12" x14ac:dyDescent="0.25">
      <c r="A50" s="8">
        <v>1.55</v>
      </c>
      <c r="B50" s="8">
        <v>12</v>
      </c>
      <c r="C50" s="8"/>
    </row>
    <row r="51" spans="1:12" x14ac:dyDescent="0.25">
      <c r="A51" s="8">
        <v>1.77</v>
      </c>
      <c r="B51" s="8">
        <v>15</v>
      </c>
      <c r="C51" s="8"/>
    </row>
    <row r="52" spans="1:12" x14ac:dyDescent="0.25">
      <c r="A52" s="2">
        <v>2</v>
      </c>
      <c r="C52" s="8"/>
    </row>
    <row r="53" spans="1:12" x14ac:dyDescent="0.25">
      <c r="I53" s="75" t="s">
        <v>952</v>
      </c>
      <c r="J53" s="75" t="s">
        <v>949</v>
      </c>
      <c r="K53" s="75" t="s">
        <v>950</v>
      </c>
      <c r="L53" s="75" t="s">
        <v>951</v>
      </c>
    </row>
    <row r="54" spans="1:12" x14ac:dyDescent="0.25">
      <c r="I54" s="75">
        <v>1</v>
      </c>
      <c r="J54" s="75">
        <v>2.5</v>
      </c>
      <c r="K54" s="75">
        <v>0.5</v>
      </c>
      <c r="L54" s="75">
        <v>2</v>
      </c>
    </row>
    <row r="55" spans="1:12" x14ac:dyDescent="0.25">
      <c r="I55" s="75">
        <v>2</v>
      </c>
      <c r="J55" s="75">
        <v>4</v>
      </c>
      <c r="K55" s="75">
        <v>1.5</v>
      </c>
      <c r="L55" s="75">
        <v>3</v>
      </c>
    </row>
    <row r="56" spans="1:12" x14ac:dyDescent="0.25">
      <c r="I56" s="75">
        <v>3</v>
      </c>
      <c r="J56" s="75">
        <v>6.6</v>
      </c>
      <c r="K56" s="75">
        <v>2.5</v>
      </c>
      <c r="L56" s="75">
        <v>3.5</v>
      </c>
    </row>
    <row r="57" spans="1:12" x14ac:dyDescent="0.25">
      <c r="I57" s="75">
        <v>4</v>
      </c>
      <c r="J57" s="75">
        <v>11</v>
      </c>
      <c r="K57" s="75">
        <v>4</v>
      </c>
      <c r="L57" s="75">
        <v>4</v>
      </c>
    </row>
    <row r="58" spans="1:12" x14ac:dyDescent="0.25">
      <c r="I58" s="75">
        <v>5</v>
      </c>
      <c r="J58" s="75">
        <v>18</v>
      </c>
      <c r="K58" s="75">
        <v>6</v>
      </c>
      <c r="L58" s="75">
        <v>4.5</v>
      </c>
    </row>
    <row r="81" spans="1:2" s="31" customFormat="1" ht="18.75" x14ac:dyDescent="0.3">
      <c r="A81" s="30" t="s">
        <v>475</v>
      </c>
      <c r="B81" s="30"/>
    </row>
    <row r="83" spans="1:2" x14ac:dyDescent="0.25">
      <c r="A83" t="s">
        <v>476</v>
      </c>
    </row>
    <row r="84" spans="1:2" x14ac:dyDescent="0.25">
      <c r="B84" t="s">
        <v>477</v>
      </c>
    </row>
    <row r="85" spans="1:2" x14ac:dyDescent="0.25">
      <c r="B85" t="s">
        <v>478</v>
      </c>
    </row>
    <row r="86" spans="1:2" x14ac:dyDescent="0.25">
      <c r="A86" t="s">
        <v>479</v>
      </c>
    </row>
    <row r="88" spans="1:2" x14ac:dyDescent="0.25">
      <c r="A88" s="3" t="s">
        <v>480</v>
      </c>
      <c r="B88" s="3" t="s">
        <v>481</v>
      </c>
    </row>
    <row r="89" spans="1:2" x14ac:dyDescent="0.25">
      <c r="A89">
        <v>0</v>
      </c>
      <c r="B89">
        <v>0</v>
      </c>
    </row>
    <row r="90" spans="1:2" x14ac:dyDescent="0.25">
      <c r="A90">
        <v>4</v>
      </c>
      <c r="B90">
        <v>8.2060826340411985</v>
      </c>
    </row>
    <row r="91" spans="1:2" x14ac:dyDescent="0.25">
      <c r="A91">
        <v>5</v>
      </c>
      <c r="B91">
        <v>11.639447721238344</v>
      </c>
    </row>
    <row r="92" spans="1:2" x14ac:dyDescent="0.25">
      <c r="A92">
        <v>8</v>
      </c>
      <c r="B92">
        <v>17.994085124983126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2E1B32-3209-4164-B5B6-7CF9AAA7B5C2}">
  <sheetPr>
    <tabColor theme="5"/>
  </sheetPr>
  <dimension ref="A1:H65"/>
  <sheetViews>
    <sheetView workbookViewId="0"/>
  </sheetViews>
  <sheetFormatPr defaultRowHeight="15" x14ac:dyDescent="0.25"/>
  <sheetData>
    <row r="1" spans="1:8" s="31" customFormat="1" ht="18.75" x14ac:dyDescent="0.3">
      <c r="A1" s="30" t="s">
        <v>773</v>
      </c>
      <c r="B1" s="30"/>
      <c r="C1" s="30"/>
    </row>
    <row r="3" spans="1:8" x14ac:dyDescent="0.25">
      <c r="A3" t="s">
        <v>774</v>
      </c>
    </row>
    <row r="4" spans="1:8" x14ac:dyDescent="0.25">
      <c r="A4" t="s">
        <v>966</v>
      </c>
    </row>
    <row r="5" spans="1:8" x14ac:dyDescent="0.25">
      <c r="A5" t="s">
        <v>775</v>
      </c>
    </row>
    <row r="6" spans="1:8" x14ac:dyDescent="0.25">
      <c r="A6" t="s">
        <v>776</v>
      </c>
      <c r="H6" s="39" t="s">
        <v>969</v>
      </c>
    </row>
    <row r="7" spans="1:8" x14ac:dyDescent="0.25">
      <c r="B7" t="s">
        <v>229</v>
      </c>
    </row>
    <row r="8" spans="1:8" x14ac:dyDescent="0.25">
      <c r="A8" s="3" t="s">
        <v>968</v>
      </c>
      <c r="B8" s="3" t="s">
        <v>777</v>
      </c>
      <c r="C8" s="3" t="s">
        <v>778</v>
      </c>
      <c r="D8" s="3"/>
      <c r="E8" s="3" t="s">
        <v>967</v>
      </c>
      <c r="F8" s="3" t="s">
        <v>778</v>
      </c>
    </row>
    <row r="9" spans="1:8" x14ac:dyDescent="0.25">
      <c r="A9" t="s">
        <v>782</v>
      </c>
      <c r="B9">
        <v>226</v>
      </c>
      <c r="E9" t="s">
        <v>782</v>
      </c>
      <c r="F9">
        <v>35</v>
      </c>
    </row>
    <row r="10" spans="1:8" x14ac:dyDescent="0.25">
      <c r="A10" t="s">
        <v>784</v>
      </c>
      <c r="B10">
        <v>127</v>
      </c>
      <c r="E10" t="s">
        <v>784</v>
      </c>
      <c r="F10">
        <v>36</v>
      </c>
    </row>
    <row r="11" spans="1:8" x14ac:dyDescent="0.25">
      <c r="A11" t="s">
        <v>779</v>
      </c>
      <c r="B11">
        <v>115</v>
      </c>
      <c r="E11" t="s">
        <v>779</v>
      </c>
      <c r="F11">
        <v>53</v>
      </c>
    </row>
    <row r="12" spans="1:8" x14ac:dyDescent="0.25">
      <c r="A12" t="s">
        <v>791</v>
      </c>
      <c r="B12">
        <v>149</v>
      </c>
      <c r="E12" t="s">
        <v>791</v>
      </c>
      <c r="F12">
        <v>63</v>
      </c>
    </row>
    <row r="13" spans="1:8" x14ac:dyDescent="0.25">
      <c r="A13" t="s">
        <v>800</v>
      </c>
      <c r="B13">
        <v>273</v>
      </c>
      <c r="E13" t="s">
        <v>800</v>
      </c>
      <c r="F13">
        <v>75</v>
      </c>
    </row>
    <row r="14" spans="1:8" x14ac:dyDescent="0.25">
      <c r="A14" t="s">
        <v>795</v>
      </c>
      <c r="B14">
        <v>253</v>
      </c>
      <c r="E14" t="s">
        <v>795</v>
      </c>
      <c r="F14">
        <v>66</v>
      </c>
    </row>
    <row r="15" spans="1:8" x14ac:dyDescent="0.25">
      <c r="A15" t="s">
        <v>787</v>
      </c>
      <c r="B15">
        <v>129</v>
      </c>
      <c r="E15" t="s">
        <v>787</v>
      </c>
      <c r="F15">
        <v>52</v>
      </c>
    </row>
    <row r="16" spans="1:8" x14ac:dyDescent="0.25">
      <c r="A16" t="s">
        <v>785</v>
      </c>
      <c r="B16">
        <v>154</v>
      </c>
      <c r="E16" t="s">
        <v>785</v>
      </c>
      <c r="F16">
        <v>42</v>
      </c>
    </row>
    <row r="17" spans="1:6" x14ac:dyDescent="0.25">
      <c r="A17" t="s">
        <v>781</v>
      </c>
      <c r="B17">
        <v>117</v>
      </c>
      <c r="E17" t="s">
        <v>781</v>
      </c>
      <c r="F17">
        <v>82</v>
      </c>
    </row>
    <row r="18" spans="1:6" x14ac:dyDescent="0.25">
      <c r="A18" t="s">
        <v>801</v>
      </c>
      <c r="B18">
        <v>271</v>
      </c>
      <c r="E18" t="s">
        <v>801</v>
      </c>
      <c r="F18">
        <v>76</v>
      </c>
    </row>
    <row r="19" spans="1:6" x14ac:dyDescent="0.25">
      <c r="A19" t="s">
        <v>788</v>
      </c>
      <c r="B19">
        <v>137</v>
      </c>
      <c r="E19" t="s">
        <v>780</v>
      </c>
      <c r="F19">
        <v>33</v>
      </c>
    </row>
    <row r="20" spans="1:6" x14ac:dyDescent="0.25">
      <c r="A20" t="s">
        <v>780</v>
      </c>
      <c r="B20">
        <v>128</v>
      </c>
      <c r="E20" t="s">
        <v>783</v>
      </c>
      <c r="F20">
        <v>78</v>
      </c>
    </row>
    <row r="21" spans="1:6" x14ac:dyDescent="0.25">
      <c r="A21" t="s">
        <v>783</v>
      </c>
      <c r="B21">
        <v>121</v>
      </c>
      <c r="E21" t="s">
        <v>797</v>
      </c>
      <c r="F21">
        <v>67</v>
      </c>
    </row>
    <row r="22" spans="1:6" x14ac:dyDescent="0.25">
      <c r="A22" t="s">
        <v>797</v>
      </c>
      <c r="B22">
        <v>235</v>
      </c>
      <c r="E22" t="s">
        <v>793</v>
      </c>
      <c r="F22">
        <v>60</v>
      </c>
    </row>
    <row r="23" spans="1:6" x14ac:dyDescent="0.25">
      <c r="A23" t="s">
        <v>793</v>
      </c>
      <c r="B23">
        <v>268</v>
      </c>
      <c r="E23" t="s">
        <v>794</v>
      </c>
      <c r="F23">
        <v>63</v>
      </c>
    </row>
    <row r="24" spans="1:6" x14ac:dyDescent="0.25">
      <c r="A24" t="s">
        <v>794</v>
      </c>
      <c r="B24">
        <v>197</v>
      </c>
      <c r="E24" t="s">
        <v>798</v>
      </c>
      <c r="F24">
        <v>69</v>
      </c>
    </row>
    <row r="25" spans="1:6" x14ac:dyDescent="0.25">
      <c r="A25" t="s">
        <v>798</v>
      </c>
      <c r="B25">
        <v>221</v>
      </c>
      <c r="E25" t="s">
        <v>786</v>
      </c>
      <c r="F25">
        <v>49</v>
      </c>
    </row>
    <row r="26" spans="1:6" x14ac:dyDescent="0.25">
      <c r="A26" t="s">
        <v>786</v>
      </c>
      <c r="B26">
        <v>165</v>
      </c>
      <c r="E26" t="s">
        <v>802</v>
      </c>
      <c r="F26">
        <v>80</v>
      </c>
    </row>
    <row r="27" spans="1:6" x14ac:dyDescent="0.25">
      <c r="A27" t="s">
        <v>802</v>
      </c>
      <c r="B27">
        <v>252</v>
      </c>
      <c r="E27" t="s">
        <v>789</v>
      </c>
      <c r="F27">
        <v>75</v>
      </c>
    </row>
    <row r="28" spans="1:6" x14ac:dyDescent="0.25">
      <c r="A28" t="s">
        <v>803</v>
      </c>
      <c r="B28">
        <v>287</v>
      </c>
      <c r="E28" t="s">
        <v>790</v>
      </c>
      <c r="F28">
        <v>59</v>
      </c>
    </row>
    <row r="29" spans="1:6" x14ac:dyDescent="0.25">
      <c r="A29" t="s">
        <v>796</v>
      </c>
      <c r="B29">
        <v>214</v>
      </c>
      <c r="E29" t="s">
        <v>792</v>
      </c>
      <c r="F29">
        <v>60</v>
      </c>
    </row>
    <row r="30" spans="1:6" x14ac:dyDescent="0.25">
      <c r="A30" t="s">
        <v>789</v>
      </c>
      <c r="B30">
        <v>148</v>
      </c>
    </row>
    <row r="31" spans="1:6" x14ac:dyDescent="0.25">
      <c r="A31" t="s">
        <v>799</v>
      </c>
      <c r="B31">
        <v>224</v>
      </c>
    </row>
    <row r="32" spans="1:6" x14ac:dyDescent="0.25">
      <c r="A32" t="s">
        <v>790</v>
      </c>
      <c r="B32">
        <v>250</v>
      </c>
    </row>
    <row r="33" spans="1:2" x14ac:dyDescent="0.25">
      <c r="A33" t="s">
        <v>792</v>
      </c>
      <c r="B33">
        <v>180</v>
      </c>
    </row>
    <row r="35" spans="1:2" x14ac:dyDescent="0.25">
      <c r="A35" t="s">
        <v>804</v>
      </c>
    </row>
    <row r="55" spans="1:2" x14ac:dyDescent="0.25">
      <c r="A55" t="s">
        <v>805</v>
      </c>
    </row>
    <row r="56" spans="1:2" x14ac:dyDescent="0.25">
      <c r="A56" t="s">
        <v>806</v>
      </c>
    </row>
    <row r="57" spans="1:2" x14ac:dyDescent="0.25">
      <c r="A57" t="s">
        <v>807</v>
      </c>
    </row>
    <row r="58" spans="1:2" x14ac:dyDescent="0.25">
      <c r="A58" t="s">
        <v>808</v>
      </c>
    </row>
    <row r="59" spans="1:2" x14ac:dyDescent="0.25">
      <c r="B59" t="s">
        <v>809</v>
      </c>
    </row>
    <row r="60" spans="1:2" x14ac:dyDescent="0.25">
      <c r="B60" t="s">
        <v>810</v>
      </c>
    </row>
    <row r="62" spans="1:2" x14ac:dyDescent="0.25">
      <c r="A62" t="s">
        <v>811</v>
      </c>
    </row>
    <row r="63" spans="1:2" x14ac:dyDescent="0.25">
      <c r="A63" t="s">
        <v>812</v>
      </c>
    </row>
    <row r="64" spans="1:2" x14ac:dyDescent="0.25">
      <c r="B64" t="s">
        <v>813</v>
      </c>
    </row>
    <row r="65" spans="1:1" x14ac:dyDescent="0.25">
      <c r="A65" t="s">
        <v>970</v>
      </c>
    </row>
  </sheetData>
  <sortState xmlns:xlrd2="http://schemas.microsoft.com/office/spreadsheetml/2017/richdata2" ref="E9:F29">
    <sortCondition ref="E9:E29"/>
  </sortState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E46C22-FB3F-45EE-BE44-47A59E35BADB}">
  <sheetPr>
    <tabColor theme="5"/>
  </sheetPr>
  <dimension ref="A1:I56"/>
  <sheetViews>
    <sheetView workbookViewId="0"/>
  </sheetViews>
  <sheetFormatPr defaultColWidth="11.28515625" defaultRowHeight="15" x14ac:dyDescent="0.25"/>
  <cols>
    <col min="2" max="2" width="23.140625" bestFit="1" customWidth="1"/>
    <col min="3" max="3" width="10.5703125" customWidth="1"/>
    <col min="4" max="4" width="11" customWidth="1"/>
    <col min="5" max="5" width="14.42578125" bestFit="1" customWidth="1"/>
    <col min="6" max="6" width="20.7109375" bestFit="1" customWidth="1"/>
  </cols>
  <sheetData>
    <row r="1" spans="1:9" s="31" customFormat="1" ht="18.75" x14ac:dyDescent="0.3">
      <c r="A1" s="30" t="s">
        <v>814</v>
      </c>
      <c r="B1" s="30"/>
    </row>
    <row r="3" spans="1:9" x14ac:dyDescent="0.25">
      <c r="A3" t="s">
        <v>815</v>
      </c>
    </row>
    <row r="4" spans="1:9" x14ac:dyDescent="0.25">
      <c r="A4" t="s">
        <v>816</v>
      </c>
    </row>
    <row r="5" spans="1:9" x14ac:dyDescent="0.25">
      <c r="A5" t="s">
        <v>817</v>
      </c>
    </row>
    <row r="7" spans="1:9" x14ac:dyDescent="0.25">
      <c r="B7" s="36" t="s">
        <v>818</v>
      </c>
      <c r="C7" s="36" t="s">
        <v>819</v>
      </c>
      <c r="D7" s="36" t="s">
        <v>820</v>
      </c>
      <c r="E7" s="36" t="s">
        <v>821</v>
      </c>
      <c r="F7" s="36" t="s">
        <v>822</v>
      </c>
      <c r="H7" s="3"/>
      <c r="I7" s="3"/>
    </row>
    <row r="8" spans="1:9" x14ac:dyDescent="0.25">
      <c r="B8" t="s">
        <v>823</v>
      </c>
      <c r="C8">
        <v>324288</v>
      </c>
    </row>
    <row r="9" spans="1:9" x14ac:dyDescent="0.25">
      <c r="B9" t="s">
        <v>824</v>
      </c>
      <c r="C9">
        <v>327646</v>
      </c>
    </row>
    <row r="10" spans="1:9" x14ac:dyDescent="0.25">
      <c r="B10" t="s">
        <v>825</v>
      </c>
      <c r="C10">
        <v>324799</v>
      </c>
    </row>
    <row r="11" spans="1:9" x14ac:dyDescent="0.25">
      <c r="B11" t="s">
        <v>826</v>
      </c>
      <c r="C11">
        <v>325821</v>
      </c>
    </row>
    <row r="12" spans="1:9" x14ac:dyDescent="0.25">
      <c r="B12" t="s">
        <v>827</v>
      </c>
      <c r="C12">
        <v>325748</v>
      </c>
    </row>
    <row r="13" spans="1:9" x14ac:dyDescent="0.25">
      <c r="B13" t="s">
        <v>828</v>
      </c>
      <c r="C13">
        <v>325018</v>
      </c>
    </row>
    <row r="14" spans="1:9" x14ac:dyDescent="0.25">
      <c r="B14" t="s">
        <v>829</v>
      </c>
      <c r="C14">
        <v>327062</v>
      </c>
    </row>
    <row r="15" spans="1:9" x14ac:dyDescent="0.25">
      <c r="B15" t="s">
        <v>830</v>
      </c>
      <c r="C15">
        <v>325091</v>
      </c>
    </row>
    <row r="16" spans="1:9" x14ac:dyDescent="0.25">
      <c r="B16" t="s">
        <v>831</v>
      </c>
      <c r="C16">
        <v>325529</v>
      </c>
    </row>
    <row r="17" spans="2:3" x14ac:dyDescent="0.25">
      <c r="B17" t="s">
        <v>832</v>
      </c>
      <c r="C17">
        <v>325164</v>
      </c>
    </row>
    <row r="18" spans="2:3" x14ac:dyDescent="0.25">
      <c r="B18" t="s">
        <v>833</v>
      </c>
      <c r="C18">
        <v>326624</v>
      </c>
    </row>
    <row r="19" spans="2:3" x14ac:dyDescent="0.25">
      <c r="B19" t="s">
        <v>834</v>
      </c>
      <c r="C19">
        <v>325237</v>
      </c>
    </row>
    <row r="20" spans="2:3" x14ac:dyDescent="0.25">
      <c r="B20" t="s">
        <v>835</v>
      </c>
      <c r="C20">
        <v>325310</v>
      </c>
    </row>
    <row r="21" spans="2:3" x14ac:dyDescent="0.25">
      <c r="B21" t="s">
        <v>836</v>
      </c>
      <c r="C21">
        <v>327281</v>
      </c>
    </row>
    <row r="22" spans="2:3" x14ac:dyDescent="0.25">
      <c r="B22" t="s">
        <v>837</v>
      </c>
      <c r="C22">
        <v>326186</v>
      </c>
    </row>
    <row r="23" spans="2:3" x14ac:dyDescent="0.25">
      <c r="B23" t="s">
        <v>838</v>
      </c>
      <c r="C23">
        <v>326478</v>
      </c>
    </row>
    <row r="24" spans="2:3" x14ac:dyDescent="0.25">
      <c r="B24" t="s">
        <v>839</v>
      </c>
      <c r="C24">
        <v>326040</v>
      </c>
    </row>
    <row r="25" spans="2:3" x14ac:dyDescent="0.25">
      <c r="B25" t="s">
        <v>840</v>
      </c>
      <c r="C25">
        <v>325894</v>
      </c>
    </row>
    <row r="26" spans="2:3" x14ac:dyDescent="0.25">
      <c r="B26" t="s">
        <v>841</v>
      </c>
      <c r="C26">
        <v>325456</v>
      </c>
    </row>
    <row r="27" spans="2:3" x14ac:dyDescent="0.25">
      <c r="B27" t="s">
        <v>842</v>
      </c>
      <c r="C27">
        <v>327208</v>
      </c>
    </row>
    <row r="28" spans="2:3" x14ac:dyDescent="0.25">
      <c r="B28" t="s">
        <v>843</v>
      </c>
      <c r="C28">
        <v>324726</v>
      </c>
    </row>
    <row r="29" spans="2:3" x14ac:dyDescent="0.25">
      <c r="B29" t="s">
        <v>844</v>
      </c>
      <c r="C29">
        <v>324215</v>
      </c>
    </row>
    <row r="30" spans="2:3" x14ac:dyDescent="0.25">
      <c r="B30" t="s">
        <v>845</v>
      </c>
      <c r="C30">
        <v>327354</v>
      </c>
    </row>
    <row r="31" spans="2:3" x14ac:dyDescent="0.25">
      <c r="B31" t="s">
        <v>846</v>
      </c>
      <c r="C31">
        <v>327573</v>
      </c>
    </row>
    <row r="32" spans="2:3" x14ac:dyDescent="0.25">
      <c r="B32" t="s">
        <v>847</v>
      </c>
      <c r="C32">
        <v>325383</v>
      </c>
    </row>
    <row r="33" spans="2:3" x14ac:dyDescent="0.25">
      <c r="B33" t="s">
        <v>848</v>
      </c>
      <c r="C33">
        <v>326843</v>
      </c>
    </row>
    <row r="34" spans="2:3" x14ac:dyDescent="0.25">
      <c r="B34" t="s">
        <v>849</v>
      </c>
      <c r="C34">
        <v>324653</v>
      </c>
    </row>
    <row r="35" spans="2:3" x14ac:dyDescent="0.25">
      <c r="B35" t="s">
        <v>850</v>
      </c>
      <c r="C35">
        <v>326916</v>
      </c>
    </row>
    <row r="36" spans="2:3" x14ac:dyDescent="0.25">
      <c r="B36" t="s">
        <v>851</v>
      </c>
      <c r="C36">
        <v>324580</v>
      </c>
    </row>
    <row r="37" spans="2:3" x14ac:dyDescent="0.25">
      <c r="B37" t="s">
        <v>852</v>
      </c>
      <c r="C37">
        <v>326697</v>
      </c>
    </row>
    <row r="38" spans="2:3" x14ac:dyDescent="0.25">
      <c r="B38" t="s">
        <v>853</v>
      </c>
      <c r="C38">
        <v>324434</v>
      </c>
    </row>
    <row r="39" spans="2:3" x14ac:dyDescent="0.25">
      <c r="B39" t="s">
        <v>854</v>
      </c>
      <c r="C39">
        <v>326405</v>
      </c>
    </row>
    <row r="40" spans="2:3" x14ac:dyDescent="0.25">
      <c r="B40" t="s">
        <v>855</v>
      </c>
      <c r="C40">
        <v>326989</v>
      </c>
    </row>
    <row r="41" spans="2:3" x14ac:dyDescent="0.25">
      <c r="B41" t="s">
        <v>856</v>
      </c>
      <c r="C41">
        <v>326332</v>
      </c>
    </row>
    <row r="42" spans="2:3" x14ac:dyDescent="0.25">
      <c r="B42" t="s">
        <v>857</v>
      </c>
      <c r="C42">
        <v>324872</v>
      </c>
    </row>
    <row r="43" spans="2:3" x14ac:dyDescent="0.25">
      <c r="B43" t="s">
        <v>858</v>
      </c>
      <c r="C43">
        <v>327427</v>
      </c>
    </row>
    <row r="44" spans="2:3" x14ac:dyDescent="0.25">
      <c r="B44" t="s">
        <v>859</v>
      </c>
      <c r="C44">
        <v>327719</v>
      </c>
    </row>
    <row r="45" spans="2:3" x14ac:dyDescent="0.25">
      <c r="B45" t="s">
        <v>860</v>
      </c>
      <c r="C45">
        <v>326259</v>
      </c>
    </row>
    <row r="46" spans="2:3" x14ac:dyDescent="0.25">
      <c r="B46" t="s">
        <v>861</v>
      </c>
      <c r="C46">
        <v>325675</v>
      </c>
    </row>
    <row r="47" spans="2:3" x14ac:dyDescent="0.25">
      <c r="B47" t="s">
        <v>862</v>
      </c>
      <c r="C47">
        <v>327135</v>
      </c>
    </row>
    <row r="48" spans="2:3" x14ac:dyDescent="0.25">
      <c r="B48" t="s">
        <v>863</v>
      </c>
      <c r="C48">
        <v>324507</v>
      </c>
    </row>
    <row r="49" spans="2:3" x14ac:dyDescent="0.25">
      <c r="B49" t="s">
        <v>864</v>
      </c>
      <c r="C49">
        <v>326113</v>
      </c>
    </row>
    <row r="50" spans="2:3" x14ac:dyDescent="0.25">
      <c r="B50" t="s">
        <v>865</v>
      </c>
      <c r="C50">
        <v>325967</v>
      </c>
    </row>
    <row r="51" spans="2:3" x14ac:dyDescent="0.25">
      <c r="B51" t="s">
        <v>866</v>
      </c>
      <c r="C51">
        <v>325602</v>
      </c>
    </row>
    <row r="52" spans="2:3" x14ac:dyDescent="0.25">
      <c r="B52" t="s">
        <v>867</v>
      </c>
      <c r="C52">
        <v>326770</v>
      </c>
    </row>
    <row r="53" spans="2:3" x14ac:dyDescent="0.25">
      <c r="B53" t="s">
        <v>868</v>
      </c>
      <c r="C53">
        <v>324945</v>
      </c>
    </row>
    <row r="54" spans="2:3" x14ac:dyDescent="0.25">
      <c r="B54" t="s">
        <v>869</v>
      </c>
      <c r="C54">
        <v>326551</v>
      </c>
    </row>
    <row r="55" spans="2:3" x14ac:dyDescent="0.25">
      <c r="B55" t="s">
        <v>870</v>
      </c>
      <c r="C55">
        <v>327500</v>
      </c>
    </row>
    <row r="56" spans="2:3" x14ac:dyDescent="0.25">
      <c r="B56" t="s">
        <v>871</v>
      </c>
      <c r="C56">
        <v>324361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9AC030-0813-4034-B54B-2EDC71B6D7B6}">
  <sheetPr>
    <tabColor theme="5"/>
  </sheetPr>
  <dimension ref="A1:G21"/>
  <sheetViews>
    <sheetView workbookViewId="0"/>
  </sheetViews>
  <sheetFormatPr defaultRowHeight="15" x14ac:dyDescent="0.25"/>
  <cols>
    <col min="1" max="1" width="10.7109375" bestFit="1" customWidth="1"/>
    <col min="2" max="2" width="10.85546875" customWidth="1"/>
    <col min="3" max="3" width="10.140625" bestFit="1" customWidth="1"/>
    <col min="5" max="5" width="10.140625" customWidth="1"/>
    <col min="7" max="7" width="10.140625" bestFit="1" customWidth="1"/>
  </cols>
  <sheetData>
    <row r="1" spans="1:7" s="31" customFormat="1" ht="18.75" x14ac:dyDescent="0.3">
      <c r="A1" s="30" t="s">
        <v>761</v>
      </c>
    </row>
    <row r="3" spans="1:7" x14ac:dyDescent="0.25">
      <c r="A3" t="s">
        <v>762</v>
      </c>
    </row>
    <row r="4" spans="1:7" x14ac:dyDescent="0.25">
      <c r="A4" t="s">
        <v>763</v>
      </c>
    </row>
    <row r="6" spans="1:7" x14ac:dyDescent="0.25">
      <c r="A6" t="s">
        <v>764</v>
      </c>
    </row>
    <row r="7" spans="1:7" x14ac:dyDescent="0.25">
      <c r="A7" t="s">
        <v>765</v>
      </c>
    </row>
    <row r="9" spans="1:7" x14ac:dyDescent="0.25">
      <c r="A9" s="3" t="s">
        <v>334</v>
      </c>
      <c r="B9" s="3" t="s">
        <v>766</v>
      </c>
    </row>
    <row r="10" spans="1:7" x14ac:dyDescent="0.25">
      <c r="A10" s="50">
        <v>42015</v>
      </c>
      <c r="B10" s="50">
        <v>42025</v>
      </c>
      <c r="G10" s="77"/>
    </row>
    <row r="11" spans="1:7" x14ac:dyDescent="0.25">
      <c r="A11" s="50">
        <v>42029</v>
      </c>
      <c r="B11" s="50">
        <v>42053</v>
      </c>
      <c r="G11" s="77"/>
    </row>
    <row r="12" spans="1:7" x14ac:dyDescent="0.25">
      <c r="A12" s="50">
        <v>42067</v>
      </c>
      <c r="B12" s="50">
        <v>42080</v>
      </c>
      <c r="G12" s="77"/>
    </row>
    <row r="13" spans="1:7" x14ac:dyDescent="0.25">
      <c r="G13" s="77"/>
    </row>
    <row r="15" spans="1:7" x14ac:dyDescent="0.25">
      <c r="A15" t="s">
        <v>767</v>
      </c>
    </row>
    <row r="16" spans="1:7" x14ac:dyDescent="0.25">
      <c r="A16" t="s">
        <v>768</v>
      </c>
    </row>
    <row r="18" spans="1:3" x14ac:dyDescent="0.25">
      <c r="A18" t="s">
        <v>769</v>
      </c>
      <c r="C18" s="50"/>
    </row>
    <row r="19" spans="1:3" x14ac:dyDescent="0.25">
      <c r="A19" t="s">
        <v>770</v>
      </c>
      <c r="B19" s="18">
        <v>12</v>
      </c>
      <c r="C19" s="47"/>
    </row>
    <row r="20" spans="1:3" x14ac:dyDescent="0.25">
      <c r="A20" t="s">
        <v>771</v>
      </c>
      <c r="B20" s="18">
        <v>8</v>
      </c>
      <c r="C20" s="47"/>
    </row>
    <row r="21" spans="1:3" x14ac:dyDescent="0.25">
      <c r="A21" t="s">
        <v>772</v>
      </c>
      <c r="B21" s="18">
        <v>4</v>
      </c>
      <c r="C21" s="47"/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5F8F06-0E3F-4D2A-91C3-C8708E312FBC}">
  <sheetPr>
    <tabColor theme="5"/>
  </sheetPr>
  <dimension ref="A1:D13"/>
  <sheetViews>
    <sheetView workbookViewId="0"/>
  </sheetViews>
  <sheetFormatPr defaultRowHeight="15" x14ac:dyDescent="0.25"/>
  <cols>
    <col min="1" max="1" width="9.42578125" customWidth="1"/>
    <col min="3" max="3" width="11.140625" bestFit="1" customWidth="1"/>
  </cols>
  <sheetData>
    <row r="1" spans="1:4" s="31" customFormat="1" ht="18.75" x14ac:dyDescent="0.3">
      <c r="A1" s="53" t="s">
        <v>758</v>
      </c>
      <c r="B1" s="30"/>
    </row>
    <row r="2" spans="1:4" x14ac:dyDescent="0.25">
      <c r="A2" s="47"/>
    </row>
    <row r="3" spans="1:4" x14ac:dyDescent="0.25">
      <c r="A3" t="s">
        <v>971</v>
      </c>
    </row>
    <row r="4" spans="1:4" x14ac:dyDescent="0.25">
      <c r="A4" t="s">
        <v>972</v>
      </c>
      <c r="C4" s="47"/>
    </row>
    <row r="5" spans="1:4" x14ac:dyDescent="0.25">
      <c r="C5" s="47"/>
    </row>
    <row r="6" spans="1:4" x14ac:dyDescent="0.25">
      <c r="A6" t="s">
        <v>759</v>
      </c>
      <c r="C6" s="47"/>
    </row>
    <row r="7" spans="1:4" x14ac:dyDescent="0.25">
      <c r="A7" t="s">
        <v>760</v>
      </c>
      <c r="C7" s="47"/>
    </row>
    <row r="9" spans="1:4" x14ac:dyDescent="0.25">
      <c r="A9" s="49">
        <v>0.34027777777777773</v>
      </c>
      <c r="B9" s="49">
        <v>0.67708333333333337</v>
      </c>
      <c r="C9" s="48"/>
      <c r="D9" s="77"/>
    </row>
    <row r="10" spans="1:4" x14ac:dyDescent="0.25">
      <c r="A10" s="49">
        <v>0.3520833333333333</v>
      </c>
      <c r="B10" s="49">
        <v>0.72222222222222221</v>
      </c>
      <c r="C10" s="48"/>
      <c r="D10" s="77"/>
    </row>
    <row r="11" spans="1:4" x14ac:dyDescent="0.25">
      <c r="A11" s="49">
        <v>0.25069444444444444</v>
      </c>
      <c r="B11" s="49">
        <v>0.92847222222222225</v>
      </c>
      <c r="C11" s="48"/>
      <c r="D11" s="77"/>
    </row>
    <row r="12" spans="1:4" x14ac:dyDescent="0.25">
      <c r="C12" s="81"/>
      <c r="D12" s="77"/>
    </row>
    <row r="13" spans="1:4" x14ac:dyDescent="0.25">
      <c r="C13" s="69"/>
      <c r="D13" s="69"/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F8539E-6BA2-41B5-AFEF-AAFCE7AE1FD9}">
  <sheetPr>
    <tabColor theme="5"/>
  </sheetPr>
  <dimension ref="A1:N223"/>
  <sheetViews>
    <sheetView workbookViewId="0"/>
  </sheetViews>
  <sheetFormatPr defaultRowHeight="15" x14ac:dyDescent="0.25"/>
  <cols>
    <col min="2" max="2" width="11" customWidth="1"/>
    <col min="3" max="3" width="11" bestFit="1" customWidth="1"/>
    <col min="5" max="5" width="11.85546875" bestFit="1" customWidth="1"/>
    <col min="6" max="6" width="10.85546875" bestFit="1" customWidth="1"/>
    <col min="11" max="11" width="11" bestFit="1" customWidth="1"/>
    <col min="12" max="12" width="12" bestFit="1" customWidth="1"/>
    <col min="14" max="14" width="11.5703125" bestFit="1" customWidth="1"/>
  </cols>
  <sheetData>
    <row r="1" spans="1:1" s="67" customFormat="1" ht="18.75" x14ac:dyDescent="0.3">
      <c r="A1" s="67" t="s">
        <v>924</v>
      </c>
    </row>
    <row r="93" spans="1:10" x14ac:dyDescent="0.25">
      <c r="A93" t="s">
        <v>944</v>
      </c>
      <c r="J93" t="s">
        <v>941</v>
      </c>
    </row>
    <row r="94" spans="1:10" x14ac:dyDescent="0.25">
      <c r="A94" t="s">
        <v>958</v>
      </c>
      <c r="J94" t="s">
        <v>959</v>
      </c>
    </row>
    <row r="95" spans="1:10" x14ac:dyDescent="0.25">
      <c r="A95" t="s">
        <v>945</v>
      </c>
      <c r="J95" t="s">
        <v>957</v>
      </c>
    </row>
    <row r="97" spans="1:14" x14ac:dyDescent="0.25">
      <c r="B97" s="71"/>
      <c r="D97" t="s">
        <v>942</v>
      </c>
      <c r="E97" s="71"/>
      <c r="F97" s="71"/>
      <c r="K97" s="71"/>
      <c r="M97" t="s">
        <v>942</v>
      </c>
      <c r="N97" s="71"/>
    </row>
    <row r="98" spans="1:14" x14ac:dyDescent="0.25">
      <c r="D98" t="s">
        <v>105</v>
      </c>
      <c r="M98" t="s">
        <v>105</v>
      </c>
    </row>
    <row r="99" spans="1:14" x14ac:dyDescent="0.25">
      <c r="D99" t="s">
        <v>947</v>
      </c>
      <c r="M99" t="s">
        <v>946</v>
      </c>
      <c r="N99" s="79"/>
    </row>
    <row r="100" spans="1:14" x14ac:dyDescent="0.25">
      <c r="B100" s="72"/>
      <c r="D100" t="s">
        <v>943</v>
      </c>
      <c r="E100" s="80"/>
      <c r="F100" s="80"/>
      <c r="K100" s="74"/>
      <c r="M100" t="s">
        <v>943</v>
      </c>
      <c r="N100" s="80"/>
    </row>
    <row r="101" spans="1:14" x14ac:dyDescent="0.25">
      <c r="M101" t="s">
        <v>948</v>
      </c>
      <c r="N101" s="76"/>
    </row>
    <row r="103" spans="1:14" x14ac:dyDescent="0.25">
      <c r="A103" t="s">
        <v>964</v>
      </c>
      <c r="B103" s="78">
        <v>10000</v>
      </c>
      <c r="C103">
        <f>B163</f>
        <v>11050.789265308222</v>
      </c>
      <c r="J103" t="s">
        <v>965</v>
      </c>
      <c r="K103">
        <v>0</v>
      </c>
      <c r="L103">
        <f>K223</f>
        <v>77964.644471679028</v>
      </c>
    </row>
    <row r="104" spans="1:14" x14ac:dyDescent="0.25">
      <c r="A104">
        <v>1</v>
      </c>
      <c r="B104">
        <f>B103*(1+2%/12)</f>
        <v>10016.666666666668</v>
      </c>
      <c r="J104">
        <v>1</v>
      </c>
      <c r="K104">
        <f>(K103+500)*(1+5%/12)</f>
        <v>502.08333333333331</v>
      </c>
    </row>
    <row r="105" spans="1:14" x14ac:dyDescent="0.25">
      <c r="A105" s="77">
        <v>2</v>
      </c>
      <c r="B105">
        <f t="shared" ref="B105:B163" si="0">B104*(1+2%/12)</f>
        <v>10033.361111111113</v>
      </c>
      <c r="J105">
        <v>2</v>
      </c>
      <c r="K105">
        <f t="shared" ref="K105:K168" si="1">(K104+500)*(1+5%/12)</f>
        <v>1006.2586805555554</v>
      </c>
    </row>
    <row r="106" spans="1:14" x14ac:dyDescent="0.25">
      <c r="A106">
        <v>3</v>
      </c>
      <c r="B106">
        <f t="shared" si="0"/>
        <v>10050.083379629632</v>
      </c>
      <c r="J106">
        <v>3</v>
      </c>
      <c r="K106">
        <f t="shared" si="1"/>
        <v>1512.5347583912035</v>
      </c>
    </row>
    <row r="107" spans="1:14" x14ac:dyDescent="0.25">
      <c r="A107" s="77">
        <v>4</v>
      </c>
      <c r="B107">
        <f t="shared" si="0"/>
        <v>10066.833518595682</v>
      </c>
      <c r="D107" t="s">
        <v>960</v>
      </c>
      <c r="E107">
        <v>10000</v>
      </c>
      <c r="J107">
        <v>4</v>
      </c>
      <c r="K107">
        <f t="shared" si="1"/>
        <v>2020.9203198845</v>
      </c>
    </row>
    <row r="108" spans="1:14" x14ac:dyDescent="0.25">
      <c r="A108">
        <v>5</v>
      </c>
      <c r="B108">
        <f t="shared" si="0"/>
        <v>10083.611574460008</v>
      </c>
      <c r="D108" t="s">
        <v>961</v>
      </c>
      <c r="E108" s="71">
        <v>0.02</v>
      </c>
      <c r="J108">
        <v>5</v>
      </c>
      <c r="K108">
        <f t="shared" si="1"/>
        <v>2531.4241545506852</v>
      </c>
    </row>
    <row r="109" spans="1:14" x14ac:dyDescent="0.25">
      <c r="A109" s="77">
        <v>6</v>
      </c>
      <c r="B109">
        <f t="shared" si="0"/>
        <v>10100.417593750775</v>
      </c>
      <c r="D109" t="s">
        <v>962</v>
      </c>
      <c r="E109">
        <v>12</v>
      </c>
      <c r="J109">
        <v>6</v>
      </c>
      <c r="K109">
        <f t="shared" si="1"/>
        <v>3044.0550885279795</v>
      </c>
    </row>
    <row r="110" spans="1:14" x14ac:dyDescent="0.25">
      <c r="A110">
        <v>7</v>
      </c>
      <c r="B110">
        <f t="shared" si="0"/>
        <v>10117.251623073693</v>
      </c>
      <c r="D110" t="s">
        <v>963</v>
      </c>
      <c r="E110">
        <v>5</v>
      </c>
      <c r="J110">
        <v>7</v>
      </c>
      <c r="K110">
        <f t="shared" si="1"/>
        <v>3558.8219847301793</v>
      </c>
    </row>
    <row r="111" spans="1:14" x14ac:dyDescent="0.25">
      <c r="A111" s="77">
        <v>8</v>
      </c>
      <c r="B111">
        <f t="shared" si="0"/>
        <v>10134.113709112149</v>
      </c>
      <c r="E111">
        <f>E107*(1+E108/E109)^(E109*E110)</f>
        <v>11050.789265308238</v>
      </c>
      <c r="J111">
        <v>8</v>
      </c>
      <c r="K111">
        <f t="shared" si="1"/>
        <v>4075.7337429998884</v>
      </c>
    </row>
    <row r="112" spans="1:14" x14ac:dyDescent="0.25">
      <c r="A112">
        <v>9</v>
      </c>
      <c r="B112">
        <f t="shared" si="0"/>
        <v>10151.003898627336</v>
      </c>
      <c r="J112">
        <v>9</v>
      </c>
      <c r="K112">
        <f t="shared" si="1"/>
        <v>4594.7993002623871</v>
      </c>
    </row>
    <row r="113" spans="1:11" x14ac:dyDescent="0.25">
      <c r="A113" s="77">
        <v>10</v>
      </c>
      <c r="B113">
        <f t="shared" si="0"/>
        <v>10167.922238458381</v>
      </c>
      <c r="J113">
        <v>10</v>
      </c>
      <c r="K113">
        <f t="shared" si="1"/>
        <v>5116.027630680147</v>
      </c>
    </row>
    <row r="114" spans="1:11" x14ac:dyDescent="0.25">
      <c r="A114">
        <v>11</v>
      </c>
      <c r="B114">
        <f t="shared" si="0"/>
        <v>10184.868775522478</v>
      </c>
      <c r="J114">
        <v>11</v>
      </c>
      <c r="K114">
        <f t="shared" si="1"/>
        <v>5639.4277458079805</v>
      </c>
    </row>
    <row r="115" spans="1:11" x14ac:dyDescent="0.25">
      <c r="A115" s="77">
        <v>12</v>
      </c>
      <c r="B115">
        <f t="shared" si="0"/>
        <v>10201.843556815016</v>
      </c>
      <c r="J115">
        <v>12</v>
      </c>
      <c r="K115">
        <f t="shared" si="1"/>
        <v>6165.0086947488471</v>
      </c>
    </row>
    <row r="116" spans="1:11" x14ac:dyDescent="0.25">
      <c r="A116">
        <v>13</v>
      </c>
      <c r="B116">
        <f t="shared" si="0"/>
        <v>10218.846629409709</v>
      </c>
      <c r="J116">
        <v>13</v>
      </c>
      <c r="K116">
        <f t="shared" si="1"/>
        <v>6692.7795643103009</v>
      </c>
    </row>
    <row r="117" spans="1:11" x14ac:dyDescent="0.25">
      <c r="A117" s="77">
        <v>14</v>
      </c>
      <c r="B117">
        <f t="shared" si="0"/>
        <v>10235.878040458725</v>
      </c>
      <c r="J117">
        <v>14</v>
      </c>
      <c r="K117">
        <f t="shared" si="1"/>
        <v>7222.7494791615936</v>
      </c>
    </row>
    <row r="118" spans="1:11" x14ac:dyDescent="0.25">
      <c r="A118">
        <v>15</v>
      </c>
      <c r="B118">
        <f t="shared" si="0"/>
        <v>10252.937837192823</v>
      </c>
      <c r="J118">
        <v>15</v>
      </c>
      <c r="K118">
        <f t="shared" si="1"/>
        <v>7754.9276019914332</v>
      </c>
    </row>
    <row r="119" spans="1:11" x14ac:dyDescent="0.25">
      <c r="A119" s="77">
        <v>16</v>
      </c>
      <c r="B119">
        <f t="shared" si="0"/>
        <v>10270.026066921479</v>
      </c>
      <c r="J119">
        <v>16</v>
      </c>
      <c r="K119">
        <f t="shared" si="1"/>
        <v>8289.3231336663957</v>
      </c>
    </row>
    <row r="120" spans="1:11" x14ac:dyDescent="0.25">
      <c r="A120">
        <v>17</v>
      </c>
      <c r="B120">
        <f t="shared" si="0"/>
        <v>10287.142777033016</v>
      </c>
      <c r="J120">
        <v>17</v>
      </c>
      <c r="K120">
        <f t="shared" si="1"/>
        <v>8825.945313390006</v>
      </c>
    </row>
    <row r="121" spans="1:11" x14ac:dyDescent="0.25">
      <c r="A121" s="77">
        <v>18</v>
      </c>
      <c r="B121">
        <f t="shared" si="0"/>
        <v>10304.288014994738</v>
      </c>
      <c r="J121">
        <v>18</v>
      </c>
      <c r="K121">
        <f t="shared" si="1"/>
        <v>9364.8034188624642</v>
      </c>
    </row>
    <row r="122" spans="1:11" x14ac:dyDescent="0.25">
      <c r="A122">
        <v>19</v>
      </c>
      <c r="B122">
        <f t="shared" si="0"/>
        <v>10321.461828353064</v>
      </c>
      <c r="J122">
        <v>19</v>
      </c>
      <c r="K122">
        <f t="shared" si="1"/>
        <v>9905.9067664410577</v>
      </c>
    </row>
    <row r="123" spans="1:11" x14ac:dyDescent="0.25">
      <c r="A123" s="77">
        <v>20</v>
      </c>
      <c r="B123">
        <f t="shared" si="0"/>
        <v>10338.664264733652</v>
      </c>
      <c r="J123">
        <v>20</v>
      </c>
      <c r="K123">
        <f t="shared" si="1"/>
        <v>10449.264711301228</v>
      </c>
    </row>
    <row r="124" spans="1:11" x14ac:dyDescent="0.25">
      <c r="A124">
        <v>21</v>
      </c>
      <c r="B124">
        <f t="shared" si="0"/>
        <v>10355.895371841541</v>
      </c>
      <c r="J124">
        <v>21</v>
      </c>
      <c r="K124">
        <f t="shared" si="1"/>
        <v>10994.886647598316</v>
      </c>
    </row>
    <row r="125" spans="1:11" x14ac:dyDescent="0.25">
      <c r="A125" s="77">
        <v>22</v>
      </c>
      <c r="B125">
        <f t="shared" si="0"/>
        <v>10373.155197461278</v>
      </c>
      <c r="J125">
        <v>22</v>
      </c>
      <c r="K125">
        <f t="shared" si="1"/>
        <v>11542.782008629976</v>
      </c>
    </row>
    <row r="126" spans="1:11" x14ac:dyDescent="0.25">
      <c r="A126">
        <v>23</v>
      </c>
      <c r="B126">
        <f t="shared" si="0"/>
        <v>10390.443789457047</v>
      </c>
      <c r="J126">
        <v>23</v>
      </c>
      <c r="K126">
        <f t="shared" si="1"/>
        <v>12092.960266999267</v>
      </c>
    </row>
    <row r="127" spans="1:11" x14ac:dyDescent="0.25">
      <c r="A127" s="77">
        <v>24</v>
      </c>
      <c r="B127">
        <f t="shared" si="0"/>
        <v>10407.76119577281</v>
      </c>
      <c r="J127">
        <v>24</v>
      </c>
      <c r="K127">
        <f t="shared" si="1"/>
        <v>12645.430934778431</v>
      </c>
    </row>
    <row r="128" spans="1:11" x14ac:dyDescent="0.25">
      <c r="A128">
        <v>25</v>
      </c>
      <c r="B128">
        <f t="shared" si="0"/>
        <v>10425.107464432431</v>
      </c>
      <c r="J128">
        <v>25</v>
      </c>
      <c r="K128">
        <f t="shared" si="1"/>
        <v>13200.203563673342</v>
      </c>
    </row>
    <row r="129" spans="1:11" x14ac:dyDescent="0.25">
      <c r="A129" s="77">
        <v>26</v>
      </c>
      <c r="B129">
        <f t="shared" si="0"/>
        <v>10442.482643539819</v>
      </c>
      <c r="J129">
        <v>26</v>
      </c>
      <c r="K129">
        <f t="shared" si="1"/>
        <v>13757.287745188647</v>
      </c>
    </row>
    <row r="130" spans="1:11" x14ac:dyDescent="0.25">
      <c r="A130">
        <v>27</v>
      </c>
      <c r="B130">
        <f t="shared" si="0"/>
        <v>10459.886781279052</v>
      </c>
      <c r="J130">
        <v>27</v>
      </c>
      <c r="K130">
        <f t="shared" si="1"/>
        <v>14316.6931107936</v>
      </c>
    </row>
    <row r="131" spans="1:11" x14ac:dyDescent="0.25">
      <c r="A131" s="77">
        <v>28</v>
      </c>
      <c r="B131">
        <f t="shared" si="0"/>
        <v>10477.319925914519</v>
      </c>
      <c r="J131">
        <v>28</v>
      </c>
      <c r="K131">
        <f t="shared" si="1"/>
        <v>14878.429332088574</v>
      </c>
    </row>
    <row r="132" spans="1:11" x14ac:dyDescent="0.25">
      <c r="A132">
        <v>29</v>
      </c>
      <c r="B132">
        <f t="shared" si="0"/>
        <v>10494.782125791044</v>
      </c>
      <c r="J132">
        <v>29</v>
      </c>
      <c r="K132">
        <f t="shared" si="1"/>
        <v>15442.506120972275</v>
      </c>
    </row>
    <row r="133" spans="1:11" x14ac:dyDescent="0.25">
      <c r="A133" s="77">
        <v>30</v>
      </c>
      <c r="B133">
        <f t="shared" si="0"/>
        <v>10512.273429334029</v>
      </c>
      <c r="J133">
        <v>30</v>
      </c>
      <c r="K133">
        <f t="shared" si="1"/>
        <v>16008.93322980966</v>
      </c>
    </row>
    <row r="134" spans="1:11" x14ac:dyDescent="0.25">
      <c r="A134">
        <v>31</v>
      </c>
      <c r="B134">
        <f t="shared" si="0"/>
        <v>10529.793885049587</v>
      </c>
      <c r="J134">
        <v>31</v>
      </c>
      <c r="K134">
        <f t="shared" si="1"/>
        <v>16577.720451600533</v>
      </c>
    </row>
    <row r="135" spans="1:11" x14ac:dyDescent="0.25">
      <c r="A135" s="77">
        <v>32</v>
      </c>
      <c r="B135">
        <f t="shared" si="0"/>
        <v>10547.343541524669</v>
      </c>
      <c r="J135">
        <v>32</v>
      </c>
      <c r="K135">
        <f t="shared" si="1"/>
        <v>17148.877620148869</v>
      </c>
    </row>
    <row r="136" spans="1:11" x14ac:dyDescent="0.25">
      <c r="A136">
        <v>33</v>
      </c>
      <c r="B136">
        <f t="shared" si="0"/>
        <v>10564.92244742721</v>
      </c>
      <c r="J136">
        <v>33</v>
      </c>
      <c r="K136">
        <f t="shared" si="1"/>
        <v>17722.414610232823</v>
      </c>
    </row>
    <row r="137" spans="1:11" x14ac:dyDescent="0.25">
      <c r="A137" s="77">
        <v>34</v>
      </c>
      <c r="B137">
        <f t="shared" si="0"/>
        <v>10582.530651506257</v>
      </c>
      <c r="J137">
        <v>34</v>
      </c>
      <c r="K137">
        <f t="shared" si="1"/>
        <v>18298.341337775459</v>
      </c>
    </row>
    <row r="138" spans="1:11" x14ac:dyDescent="0.25">
      <c r="A138">
        <v>35</v>
      </c>
      <c r="B138">
        <f t="shared" si="0"/>
        <v>10600.1682025921</v>
      </c>
      <c r="J138">
        <v>35</v>
      </c>
      <c r="K138">
        <f t="shared" si="1"/>
        <v>18876.667760016189</v>
      </c>
    </row>
    <row r="139" spans="1:11" x14ac:dyDescent="0.25">
      <c r="A139" s="77">
        <v>36</v>
      </c>
      <c r="B139">
        <f t="shared" si="0"/>
        <v>10617.83514959642</v>
      </c>
      <c r="J139">
        <v>36</v>
      </c>
      <c r="K139">
        <f t="shared" si="1"/>
        <v>19457.403875682921</v>
      </c>
    </row>
    <row r="140" spans="1:11" x14ac:dyDescent="0.25">
      <c r="A140">
        <v>37</v>
      </c>
      <c r="B140">
        <f t="shared" si="0"/>
        <v>10635.531541512415</v>
      </c>
      <c r="J140">
        <v>37</v>
      </c>
      <c r="K140">
        <f t="shared" si="1"/>
        <v>20040.559725164934</v>
      </c>
    </row>
    <row r="141" spans="1:11" x14ac:dyDescent="0.25">
      <c r="A141" s="77">
        <v>38</v>
      </c>
      <c r="B141">
        <f t="shared" si="0"/>
        <v>10653.257427414936</v>
      </c>
      <c r="J141">
        <v>38</v>
      </c>
      <c r="K141">
        <f t="shared" si="1"/>
        <v>20626.145390686455</v>
      </c>
    </row>
    <row r="142" spans="1:11" x14ac:dyDescent="0.25">
      <c r="A142">
        <v>39</v>
      </c>
      <c r="B142">
        <f t="shared" si="0"/>
        <v>10671.012856460628</v>
      </c>
      <c r="J142">
        <v>39</v>
      </c>
      <c r="K142">
        <f t="shared" si="1"/>
        <v>21214.170996480982</v>
      </c>
    </row>
    <row r="143" spans="1:11" x14ac:dyDescent="0.25">
      <c r="A143" s="77">
        <v>40</v>
      </c>
      <c r="B143">
        <f t="shared" si="0"/>
        <v>10688.797877888062</v>
      </c>
      <c r="J143">
        <v>40</v>
      </c>
      <c r="K143">
        <f t="shared" si="1"/>
        <v>21804.64670896632</v>
      </c>
    </row>
    <row r="144" spans="1:11" x14ac:dyDescent="0.25">
      <c r="A144">
        <v>41</v>
      </c>
      <c r="B144">
        <f t="shared" si="0"/>
        <v>10706.612541017876</v>
      </c>
      <c r="J144">
        <v>41</v>
      </c>
      <c r="K144">
        <f t="shared" si="1"/>
        <v>22397.582736920347</v>
      </c>
    </row>
    <row r="145" spans="1:11" x14ac:dyDescent="0.25">
      <c r="A145" s="77">
        <v>42</v>
      </c>
      <c r="B145">
        <f t="shared" si="0"/>
        <v>10724.456895252906</v>
      </c>
      <c r="J145">
        <v>42</v>
      </c>
      <c r="K145">
        <f t="shared" si="1"/>
        <v>22992.989331657514</v>
      </c>
    </row>
    <row r="146" spans="1:11" x14ac:dyDescent="0.25">
      <c r="A146">
        <v>43</v>
      </c>
      <c r="B146">
        <f t="shared" si="0"/>
        <v>10742.330990078328</v>
      </c>
      <c r="J146">
        <v>43</v>
      </c>
      <c r="K146">
        <f t="shared" si="1"/>
        <v>23590.876787206085</v>
      </c>
    </row>
    <row r="147" spans="1:11" x14ac:dyDescent="0.25">
      <c r="A147" s="77">
        <v>44</v>
      </c>
      <c r="B147">
        <f t="shared" si="0"/>
        <v>10760.234875061793</v>
      </c>
      <c r="J147">
        <v>44</v>
      </c>
      <c r="K147">
        <f t="shared" si="1"/>
        <v>24191.255440486111</v>
      </c>
    </row>
    <row r="148" spans="1:11" x14ac:dyDescent="0.25">
      <c r="A148">
        <v>45</v>
      </c>
      <c r="B148">
        <f t="shared" si="0"/>
        <v>10778.168599853563</v>
      </c>
      <c r="J148">
        <v>45</v>
      </c>
      <c r="K148">
        <f t="shared" si="1"/>
        <v>24794.135671488137</v>
      </c>
    </row>
    <row r="149" spans="1:11" x14ac:dyDescent="0.25">
      <c r="A149" s="77">
        <v>46</v>
      </c>
      <c r="B149">
        <f t="shared" si="0"/>
        <v>10796.132214186653</v>
      </c>
      <c r="J149">
        <v>46</v>
      </c>
      <c r="K149">
        <f t="shared" si="1"/>
        <v>25399.527903452672</v>
      </c>
    </row>
    <row r="150" spans="1:11" x14ac:dyDescent="0.25">
      <c r="A150">
        <v>47</v>
      </c>
      <c r="B150">
        <f t="shared" si="0"/>
        <v>10814.125767876965</v>
      </c>
      <c r="J150">
        <v>47</v>
      </c>
      <c r="K150">
        <f t="shared" si="1"/>
        <v>26007.442603050393</v>
      </c>
    </row>
    <row r="151" spans="1:11" x14ac:dyDescent="0.25">
      <c r="A151" s="77">
        <v>48</v>
      </c>
      <c r="B151">
        <f t="shared" si="0"/>
        <v>10832.149310823428</v>
      </c>
      <c r="J151">
        <v>48</v>
      </c>
      <c r="K151">
        <f t="shared" si="1"/>
        <v>26617.890280563104</v>
      </c>
    </row>
    <row r="152" spans="1:11" x14ac:dyDescent="0.25">
      <c r="A152">
        <v>49</v>
      </c>
      <c r="B152">
        <f t="shared" si="0"/>
        <v>10850.202893008134</v>
      </c>
      <c r="J152">
        <v>49</v>
      </c>
      <c r="K152">
        <f t="shared" si="1"/>
        <v>27230.881490065451</v>
      </c>
    </row>
    <row r="153" spans="1:11" x14ac:dyDescent="0.25">
      <c r="A153" s="77">
        <v>50</v>
      </c>
      <c r="B153">
        <f t="shared" si="0"/>
        <v>10868.286564496482</v>
      </c>
      <c r="J153">
        <v>50</v>
      </c>
      <c r="K153">
        <f t="shared" si="1"/>
        <v>27846.42682960739</v>
      </c>
    </row>
    <row r="154" spans="1:11" x14ac:dyDescent="0.25">
      <c r="A154">
        <v>51</v>
      </c>
      <c r="B154">
        <f t="shared" si="0"/>
        <v>10886.40037543731</v>
      </c>
      <c r="J154">
        <v>51</v>
      </c>
      <c r="K154">
        <f t="shared" si="1"/>
        <v>28464.536941397419</v>
      </c>
    </row>
    <row r="155" spans="1:11" x14ac:dyDescent="0.25">
      <c r="A155" s="77">
        <v>52</v>
      </c>
      <c r="B155">
        <f t="shared" si="0"/>
        <v>10904.544376063039</v>
      </c>
      <c r="J155">
        <v>52</v>
      </c>
      <c r="K155">
        <f t="shared" si="1"/>
        <v>29085.222511986572</v>
      </c>
    </row>
    <row r="156" spans="1:11" x14ac:dyDescent="0.25">
      <c r="A156">
        <v>53</v>
      </c>
      <c r="B156">
        <f t="shared" si="0"/>
        <v>10922.71861668981</v>
      </c>
      <c r="J156">
        <v>53</v>
      </c>
      <c r="K156">
        <f t="shared" si="1"/>
        <v>29708.494272453183</v>
      </c>
    </row>
    <row r="157" spans="1:11" x14ac:dyDescent="0.25">
      <c r="A157" s="77">
        <v>54</v>
      </c>
      <c r="B157">
        <f t="shared" si="0"/>
        <v>10940.923147717627</v>
      </c>
      <c r="J157">
        <v>54</v>
      </c>
      <c r="K157">
        <f t="shared" si="1"/>
        <v>30334.362998588404</v>
      </c>
    </row>
    <row r="158" spans="1:11" x14ac:dyDescent="0.25">
      <c r="A158">
        <v>55</v>
      </c>
      <c r="B158">
        <f t="shared" si="0"/>
        <v>10959.158019630491</v>
      </c>
      <c r="J158">
        <v>55</v>
      </c>
      <c r="K158">
        <f t="shared" si="1"/>
        <v>30962.839511082522</v>
      </c>
    </row>
    <row r="159" spans="1:11" x14ac:dyDescent="0.25">
      <c r="A159" s="77">
        <v>56</v>
      </c>
      <c r="B159">
        <f t="shared" si="0"/>
        <v>10977.423282996542</v>
      </c>
      <c r="J159">
        <v>56</v>
      </c>
      <c r="K159">
        <f t="shared" si="1"/>
        <v>31593.934675712033</v>
      </c>
    </row>
    <row r="160" spans="1:11" x14ac:dyDescent="0.25">
      <c r="A160">
        <v>57</v>
      </c>
      <c r="B160">
        <f t="shared" si="0"/>
        <v>10995.718988468203</v>
      </c>
      <c r="J160">
        <v>57</v>
      </c>
      <c r="K160">
        <f t="shared" si="1"/>
        <v>32227.659403527497</v>
      </c>
    </row>
    <row r="161" spans="1:11" x14ac:dyDescent="0.25">
      <c r="A161" s="77">
        <v>58</v>
      </c>
      <c r="B161">
        <f t="shared" si="0"/>
        <v>11014.045186782318</v>
      </c>
      <c r="J161">
        <v>58</v>
      </c>
      <c r="K161">
        <f t="shared" si="1"/>
        <v>32864.024651042193</v>
      </c>
    </row>
    <row r="162" spans="1:11" x14ac:dyDescent="0.25">
      <c r="A162">
        <v>59</v>
      </c>
      <c r="B162">
        <f t="shared" si="0"/>
        <v>11032.401928760288</v>
      </c>
      <c r="J162">
        <v>59</v>
      </c>
      <c r="K162">
        <f t="shared" si="1"/>
        <v>33503.041420421534</v>
      </c>
    </row>
    <row r="163" spans="1:11" x14ac:dyDescent="0.25">
      <c r="A163" s="77">
        <v>60</v>
      </c>
      <c r="B163">
        <f t="shared" si="0"/>
        <v>11050.789265308222</v>
      </c>
      <c r="J163">
        <v>60</v>
      </c>
      <c r="K163">
        <f t="shared" si="1"/>
        <v>34144.720759673291</v>
      </c>
    </row>
    <row r="164" spans="1:11" x14ac:dyDescent="0.25">
      <c r="J164">
        <v>61</v>
      </c>
      <c r="K164">
        <f t="shared" si="1"/>
        <v>34789.073762838598</v>
      </c>
    </row>
    <row r="165" spans="1:11" x14ac:dyDescent="0.25">
      <c r="J165">
        <v>62</v>
      </c>
      <c r="K165">
        <f t="shared" si="1"/>
        <v>35436.111570183755</v>
      </c>
    </row>
    <row r="166" spans="1:11" x14ac:dyDescent="0.25">
      <c r="J166">
        <v>63</v>
      </c>
      <c r="K166">
        <f t="shared" si="1"/>
        <v>36085.845368392853</v>
      </c>
    </row>
    <row r="167" spans="1:11" x14ac:dyDescent="0.25">
      <c r="J167">
        <v>64</v>
      </c>
      <c r="K167">
        <f t="shared" si="1"/>
        <v>36738.286390761154</v>
      </c>
    </row>
    <row r="168" spans="1:11" x14ac:dyDescent="0.25">
      <c r="J168">
        <v>65</v>
      </c>
      <c r="K168">
        <f t="shared" si="1"/>
        <v>37393.445917389326</v>
      </c>
    </row>
    <row r="169" spans="1:11" x14ac:dyDescent="0.25">
      <c r="J169">
        <v>66</v>
      </c>
      <c r="K169">
        <f t="shared" ref="K169:K223" si="2">(K168+500)*(1+5%/12)</f>
        <v>38051.335275378449</v>
      </c>
    </row>
    <row r="170" spans="1:11" x14ac:dyDescent="0.25">
      <c r="J170">
        <v>67</v>
      </c>
      <c r="K170">
        <f t="shared" si="2"/>
        <v>38711.965839025856</v>
      </c>
    </row>
    <row r="171" spans="1:11" x14ac:dyDescent="0.25">
      <c r="J171">
        <v>68</v>
      </c>
      <c r="K171">
        <f t="shared" si="2"/>
        <v>39375.349030021796</v>
      </c>
    </row>
    <row r="172" spans="1:11" x14ac:dyDescent="0.25">
      <c r="J172">
        <v>69</v>
      </c>
      <c r="K172">
        <f t="shared" si="2"/>
        <v>40041.496317646888</v>
      </c>
    </row>
    <row r="173" spans="1:11" x14ac:dyDescent="0.25">
      <c r="J173">
        <v>70</v>
      </c>
      <c r="K173">
        <f t="shared" si="2"/>
        <v>40710.419218970419</v>
      </c>
    </row>
    <row r="174" spans="1:11" x14ac:dyDescent="0.25">
      <c r="J174">
        <v>71</v>
      </c>
      <c r="K174">
        <f t="shared" si="2"/>
        <v>41382.129299049462</v>
      </c>
    </row>
    <row r="175" spans="1:11" x14ac:dyDescent="0.25">
      <c r="J175">
        <v>72</v>
      </c>
      <c r="K175">
        <f t="shared" si="2"/>
        <v>42056.638171128834</v>
      </c>
    </row>
    <row r="176" spans="1:11" x14ac:dyDescent="0.25">
      <c r="J176">
        <v>73</v>
      </c>
      <c r="K176">
        <f t="shared" si="2"/>
        <v>42733.957496841867</v>
      </c>
    </row>
    <row r="177" spans="10:11" x14ac:dyDescent="0.25">
      <c r="J177">
        <v>74</v>
      </c>
      <c r="K177">
        <f t="shared" si="2"/>
        <v>43414.098986412042</v>
      </c>
    </row>
    <row r="178" spans="10:11" x14ac:dyDescent="0.25">
      <c r="J178">
        <v>75</v>
      </c>
      <c r="K178">
        <f t="shared" si="2"/>
        <v>44097.074398855424</v>
      </c>
    </row>
    <row r="179" spans="10:11" x14ac:dyDescent="0.25">
      <c r="J179">
        <v>76</v>
      </c>
      <c r="K179">
        <f t="shared" si="2"/>
        <v>44782.895542183986</v>
      </c>
    </row>
    <row r="180" spans="10:11" x14ac:dyDescent="0.25">
      <c r="J180">
        <v>77</v>
      </c>
      <c r="K180">
        <f t="shared" si="2"/>
        <v>45471.574273609753</v>
      </c>
    </row>
    <row r="181" spans="10:11" x14ac:dyDescent="0.25">
      <c r="J181">
        <v>78</v>
      </c>
      <c r="K181">
        <f t="shared" si="2"/>
        <v>46163.122499749792</v>
      </c>
    </row>
    <row r="182" spans="10:11" x14ac:dyDescent="0.25">
      <c r="J182">
        <v>79</v>
      </c>
      <c r="K182">
        <f t="shared" si="2"/>
        <v>46857.552176832083</v>
      </c>
    </row>
    <row r="183" spans="10:11" x14ac:dyDescent="0.25">
      <c r="J183">
        <v>80</v>
      </c>
      <c r="K183">
        <f t="shared" si="2"/>
        <v>47554.875310902215</v>
      </c>
    </row>
    <row r="184" spans="10:11" x14ac:dyDescent="0.25">
      <c r="J184">
        <v>81</v>
      </c>
      <c r="K184">
        <f t="shared" si="2"/>
        <v>48255.103958030973</v>
      </c>
    </row>
    <row r="185" spans="10:11" x14ac:dyDescent="0.25">
      <c r="J185">
        <v>82</v>
      </c>
      <c r="K185">
        <f t="shared" si="2"/>
        <v>48958.250224522766</v>
      </c>
    </row>
    <row r="186" spans="10:11" x14ac:dyDescent="0.25">
      <c r="J186">
        <v>83</v>
      </c>
      <c r="K186">
        <f t="shared" si="2"/>
        <v>49664.326267124947</v>
      </c>
    </row>
    <row r="187" spans="10:11" x14ac:dyDescent="0.25">
      <c r="J187">
        <v>84</v>
      </c>
      <c r="K187">
        <f t="shared" si="2"/>
        <v>50373.344293237969</v>
      </c>
    </row>
    <row r="188" spans="10:11" x14ac:dyDescent="0.25">
      <c r="J188">
        <v>85</v>
      </c>
      <c r="K188">
        <f t="shared" si="2"/>
        <v>51085.316561126463</v>
      </c>
    </row>
    <row r="189" spans="10:11" x14ac:dyDescent="0.25">
      <c r="J189">
        <v>86</v>
      </c>
      <c r="K189">
        <f t="shared" si="2"/>
        <v>51800.255380131159</v>
      </c>
    </row>
    <row r="190" spans="10:11" x14ac:dyDescent="0.25">
      <c r="J190">
        <v>87</v>
      </c>
      <c r="K190">
        <f t="shared" si="2"/>
        <v>52518.173110881704</v>
      </c>
    </row>
    <row r="191" spans="10:11" x14ac:dyDescent="0.25">
      <c r="J191">
        <v>88</v>
      </c>
      <c r="K191">
        <f t="shared" si="2"/>
        <v>53239.082165510379</v>
      </c>
    </row>
    <row r="192" spans="10:11" x14ac:dyDescent="0.25">
      <c r="J192">
        <v>89</v>
      </c>
      <c r="K192">
        <f t="shared" si="2"/>
        <v>53962.995007866673</v>
      </c>
    </row>
    <row r="193" spans="10:11" x14ac:dyDescent="0.25">
      <c r="J193">
        <v>90</v>
      </c>
      <c r="K193">
        <f t="shared" si="2"/>
        <v>54689.924153732783</v>
      </c>
    </row>
    <row r="194" spans="10:11" x14ac:dyDescent="0.25">
      <c r="J194">
        <v>91</v>
      </c>
      <c r="K194">
        <f t="shared" si="2"/>
        <v>55419.882171040001</v>
      </c>
    </row>
    <row r="195" spans="10:11" x14ac:dyDescent="0.25">
      <c r="J195">
        <v>92</v>
      </c>
      <c r="K195">
        <f t="shared" si="2"/>
        <v>56152.881680086</v>
      </c>
    </row>
    <row r="196" spans="10:11" x14ac:dyDescent="0.25">
      <c r="J196">
        <v>93</v>
      </c>
      <c r="K196">
        <f t="shared" si="2"/>
        <v>56888.935353753026</v>
      </c>
    </row>
    <row r="197" spans="10:11" x14ac:dyDescent="0.25">
      <c r="J197">
        <v>94</v>
      </c>
      <c r="K197">
        <f t="shared" si="2"/>
        <v>57628.055917726997</v>
      </c>
    </row>
    <row r="198" spans="10:11" x14ac:dyDescent="0.25">
      <c r="J198">
        <v>95</v>
      </c>
      <c r="K198">
        <f t="shared" si="2"/>
        <v>58370.256150717527</v>
      </c>
    </row>
    <row r="199" spans="10:11" x14ac:dyDescent="0.25">
      <c r="J199">
        <v>96</v>
      </c>
      <c r="K199">
        <f t="shared" si="2"/>
        <v>59115.54888467885</v>
      </c>
    </row>
    <row r="200" spans="10:11" x14ac:dyDescent="0.25">
      <c r="J200">
        <v>97</v>
      </c>
      <c r="K200">
        <f t="shared" si="2"/>
        <v>59863.947005031681</v>
      </c>
    </row>
    <row r="201" spans="10:11" x14ac:dyDescent="0.25">
      <c r="J201">
        <v>98</v>
      </c>
      <c r="K201">
        <f t="shared" si="2"/>
        <v>60615.463450885982</v>
      </c>
    </row>
    <row r="202" spans="10:11" x14ac:dyDescent="0.25">
      <c r="J202">
        <v>99</v>
      </c>
      <c r="K202">
        <f t="shared" si="2"/>
        <v>61370.111215264675</v>
      </c>
    </row>
    <row r="203" spans="10:11" x14ac:dyDescent="0.25">
      <c r="J203">
        <v>100</v>
      </c>
      <c r="K203">
        <f t="shared" si="2"/>
        <v>62127.903345328275</v>
      </c>
    </row>
    <row r="204" spans="10:11" x14ac:dyDescent="0.25">
      <c r="J204">
        <v>101</v>
      </c>
      <c r="K204">
        <f t="shared" si="2"/>
        <v>62888.852942600475</v>
      </c>
    </row>
    <row r="205" spans="10:11" x14ac:dyDescent="0.25">
      <c r="J205">
        <v>102</v>
      </c>
      <c r="K205">
        <f t="shared" si="2"/>
        <v>63652.973163194642</v>
      </c>
    </row>
    <row r="206" spans="10:11" x14ac:dyDescent="0.25">
      <c r="J206">
        <v>103</v>
      </c>
      <c r="K206">
        <f t="shared" si="2"/>
        <v>64420.277218041287</v>
      </c>
    </row>
    <row r="207" spans="10:11" x14ac:dyDescent="0.25">
      <c r="J207">
        <v>104</v>
      </c>
      <c r="K207">
        <f t="shared" si="2"/>
        <v>65190.77837311646</v>
      </c>
    </row>
    <row r="208" spans="10:11" x14ac:dyDescent="0.25">
      <c r="J208">
        <v>105</v>
      </c>
      <c r="K208">
        <f t="shared" si="2"/>
        <v>65964.4899496711</v>
      </c>
    </row>
    <row r="209" spans="10:11" x14ac:dyDescent="0.25">
      <c r="J209">
        <v>106</v>
      </c>
      <c r="K209">
        <f t="shared" si="2"/>
        <v>66741.425324461394</v>
      </c>
    </row>
    <row r="210" spans="10:11" x14ac:dyDescent="0.25">
      <c r="J210">
        <v>107</v>
      </c>
      <c r="K210">
        <f t="shared" si="2"/>
        <v>67521.59792997998</v>
      </c>
    </row>
    <row r="211" spans="10:11" x14ac:dyDescent="0.25">
      <c r="J211">
        <v>108</v>
      </c>
      <c r="K211">
        <f t="shared" si="2"/>
        <v>68305.021254688225</v>
      </c>
    </row>
    <row r="212" spans="10:11" x14ac:dyDescent="0.25">
      <c r="J212">
        <v>109</v>
      </c>
      <c r="K212">
        <f t="shared" si="2"/>
        <v>69091.70884324942</v>
      </c>
    </row>
    <row r="213" spans="10:11" x14ac:dyDescent="0.25">
      <c r="J213">
        <v>110</v>
      </c>
      <c r="K213">
        <f t="shared" si="2"/>
        <v>69881.674296762954</v>
      </c>
    </row>
    <row r="214" spans="10:11" x14ac:dyDescent="0.25">
      <c r="J214">
        <v>111</v>
      </c>
      <c r="K214">
        <f t="shared" si="2"/>
        <v>70674.931272999471</v>
      </c>
    </row>
    <row r="215" spans="10:11" x14ac:dyDescent="0.25">
      <c r="J215">
        <v>112</v>
      </c>
      <c r="K215">
        <f t="shared" si="2"/>
        <v>71471.493486636973</v>
      </c>
    </row>
    <row r="216" spans="10:11" x14ac:dyDescent="0.25">
      <c r="J216">
        <v>113</v>
      </c>
      <c r="K216">
        <f t="shared" si="2"/>
        <v>72271.374709497963</v>
      </c>
    </row>
    <row r="217" spans="10:11" x14ac:dyDescent="0.25">
      <c r="J217">
        <v>114</v>
      </c>
      <c r="K217">
        <f t="shared" si="2"/>
        <v>73074.588770787537</v>
      </c>
    </row>
    <row r="218" spans="10:11" x14ac:dyDescent="0.25">
      <c r="J218">
        <v>115</v>
      </c>
      <c r="K218">
        <f t="shared" si="2"/>
        <v>73881.149557332479</v>
      </c>
    </row>
    <row r="219" spans="10:11" x14ac:dyDescent="0.25">
      <c r="J219">
        <v>116</v>
      </c>
      <c r="K219">
        <f t="shared" si="2"/>
        <v>74691.071013821362</v>
      </c>
    </row>
    <row r="220" spans="10:11" x14ac:dyDescent="0.25">
      <c r="J220">
        <v>117</v>
      </c>
      <c r="K220">
        <f t="shared" si="2"/>
        <v>75504.367143045616</v>
      </c>
    </row>
    <row r="221" spans="10:11" x14ac:dyDescent="0.25">
      <c r="J221">
        <v>118</v>
      </c>
      <c r="K221">
        <f t="shared" si="2"/>
        <v>76321.052006141632</v>
      </c>
    </row>
    <row r="222" spans="10:11" x14ac:dyDescent="0.25">
      <c r="J222">
        <v>119</v>
      </c>
      <c r="K222">
        <f t="shared" si="2"/>
        <v>77141.13972283389</v>
      </c>
    </row>
    <row r="223" spans="10:11" x14ac:dyDescent="0.25">
      <c r="J223">
        <v>120</v>
      </c>
      <c r="K223">
        <f t="shared" si="2"/>
        <v>77964.644471679028</v>
      </c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2BB31-4045-476F-8CDF-9ADFC9EB4098}">
  <sheetPr>
    <tabColor theme="5"/>
  </sheetPr>
  <dimension ref="A1:F63"/>
  <sheetViews>
    <sheetView workbookViewId="0"/>
  </sheetViews>
  <sheetFormatPr defaultRowHeight="15" x14ac:dyDescent="0.25"/>
  <sheetData>
    <row r="1" spans="1:6" s="70" customFormat="1" ht="18.75" x14ac:dyDescent="0.3">
      <c r="A1" s="67" t="s">
        <v>940</v>
      </c>
    </row>
    <row r="3" spans="1:6" x14ac:dyDescent="0.25">
      <c r="A3" t="s">
        <v>928</v>
      </c>
    </row>
    <row r="4" spans="1:6" x14ac:dyDescent="0.25">
      <c r="B4" t="s">
        <v>929</v>
      </c>
    </row>
    <row r="5" spans="1:6" x14ac:dyDescent="0.25">
      <c r="B5" t="s">
        <v>930</v>
      </c>
    </row>
    <row r="8" spans="1:6" x14ac:dyDescent="0.25">
      <c r="B8" s="3" t="s">
        <v>495</v>
      </c>
      <c r="C8" s="3" t="s">
        <v>496</v>
      </c>
      <c r="D8" s="3" t="s">
        <v>497</v>
      </c>
      <c r="E8" s="3" t="s">
        <v>498</v>
      </c>
      <c r="F8" s="3" t="s">
        <v>499</v>
      </c>
    </row>
    <row r="9" spans="1:6" x14ac:dyDescent="0.25">
      <c r="B9" t="s">
        <v>500</v>
      </c>
      <c r="C9">
        <v>1</v>
      </c>
      <c r="D9">
        <v>2</v>
      </c>
      <c r="E9">
        <v>3.5</v>
      </c>
      <c r="F9">
        <v>3.5</v>
      </c>
    </row>
    <row r="10" spans="1:6" x14ac:dyDescent="0.25">
      <c r="B10" t="s">
        <v>501</v>
      </c>
      <c r="C10">
        <v>2</v>
      </c>
      <c r="D10">
        <v>3</v>
      </c>
      <c r="E10">
        <v>4</v>
      </c>
      <c r="F10">
        <v>4.5</v>
      </c>
    </row>
    <row r="11" spans="1:6" x14ac:dyDescent="0.25">
      <c r="B11" t="s">
        <v>502</v>
      </c>
      <c r="C11">
        <v>2</v>
      </c>
      <c r="D11">
        <v>3</v>
      </c>
      <c r="E11">
        <v>2</v>
      </c>
      <c r="F11">
        <v>5</v>
      </c>
    </row>
    <row r="12" spans="1:6" x14ac:dyDescent="0.25">
      <c r="B12" t="s">
        <v>503</v>
      </c>
      <c r="C12">
        <v>2</v>
      </c>
      <c r="D12">
        <v>4.5</v>
      </c>
      <c r="E12">
        <v>5</v>
      </c>
      <c r="F12">
        <v>2</v>
      </c>
    </row>
    <row r="13" spans="1:6" x14ac:dyDescent="0.25">
      <c r="B13" t="s">
        <v>504</v>
      </c>
      <c r="C13">
        <v>4</v>
      </c>
      <c r="D13">
        <v>4</v>
      </c>
      <c r="E13">
        <v>4</v>
      </c>
      <c r="F13">
        <v>2</v>
      </c>
    </row>
    <row r="14" spans="1:6" x14ac:dyDescent="0.25">
      <c r="B14" t="s">
        <v>505</v>
      </c>
      <c r="C14">
        <v>4</v>
      </c>
      <c r="D14">
        <v>3.5</v>
      </c>
      <c r="E14">
        <v>2</v>
      </c>
      <c r="F14">
        <v>3</v>
      </c>
    </row>
    <row r="15" spans="1:6" x14ac:dyDescent="0.25">
      <c r="B15" t="s">
        <v>506</v>
      </c>
      <c r="C15">
        <v>3</v>
      </c>
      <c r="D15">
        <v>5</v>
      </c>
      <c r="E15">
        <v>3</v>
      </c>
      <c r="F15">
        <v>3.5</v>
      </c>
    </row>
    <row r="16" spans="1:6" x14ac:dyDescent="0.25">
      <c r="B16" t="s">
        <v>507</v>
      </c>
      <c r="C16">
        <v>3</v>
      </c>
      <c r="D16">
        <v>5</v>
      </c>
      <c r="E16">
        <v>3</v>
      </c>
      <c r="F16">
        <v>4</v>
      </c>
    </row>
    <row r="17" spans="2:6" x14ac:dyDescent="0.25">
      <c r="B17" t="s">
        <v>508</v>
      </c>
      <c r="C17">
        <v>3</v>
      </c>
      <c r="D17">
        <v>2</v>
      </c>
      <c r="E17">
        <v>4.5</v>
      </c>
      <c r="F17">
        <v>2</v>
      </c>
    </row>
    <row r="18" spans="2:6" x14ac:dyDescent="0.25">
      <c r="B18" t="s">
        <v>509</v>
      </c>
      <c r="C18">
        <v>1</v>
      </c>
      <c r="D18">
        <v>2</v>
      </c>
      <c r="E18">
        <v>2</v>
      </c>
      <c r="F18">
        <v>5</v>
      </c>
    </row>
    <row r="19" spans="2:6" x14ac:dyDescent="0.25">
      <c r="B19" t="s">
        <v>510</v>
      </c>
      <c r="C19">
        <v>1</v>
      </c>
      <c r="D19">
        <v>3.5</v>
      </c>
      <c r="E19">
        <v>3.5</v>
      </c>
      <c r="F19">
        <v>3.5</v>
      </c>
    </row>
    <row r="20" spans="2:6" x14ac:dyDescent="0.25">
      <c r="B20" t="s">
        <v>511</v>
      </c>
      <c r="C20">
        <v>2</v>
      </c>
      <c r="D20">
        <v>4</v>
      </c>
      <c r="E20">
        <v>4</v>
      </c>
      <c r="F20">
        <v>2</v>
      </c>
    </row>
    <row r="21" spans="2:6" x14ac:dyDescent="0.25">
      <c r="B21" t="s">
        <v>512</v>
      </c>
      <c r="C21">
        <v>2</v>
      </c>
      <c r="D21">
        <v>2</v>
      </c>
      <c r="E21">
        <v>2</v>
      </c>
      <c r="F21">
        <v>3</v>
      </c>
    </row>
    <row r="22" spans="2:6" x14ac:dyDescent="0.25">
      <c r="B22" t="s">
        <v>513</v>
      </c>
      <c r="C22">
        <v>4</v>
      </c>
      <c r="D22">
        <v>5</v>
      </c>
      <c r="E22">
        <v>5</v>
      </c>
      <c r="F22">
        <v>3</v>
      </c>
    </row>
    <row r="23" spans="2:6" x14ac:dyDescent="0.25">
      <c r="B23" t="s">
        <v>514</v>
      </c>
      <c r="C23">
        <v>3</v>
      </c>
      <c r="D23">
        <v>4</v>
      </c>
      <c r="E23">
        <v>4</v>
      </c>
      <c r="F23">
        <v>4.5</v>
      </c>
    </row>
    <row r="24" spans="2:6" x14ac:dyDescent="0.25">
      <c r="B24" t="s">
        <v>515</v>
      </c>
      <c r="C24">
        <v>2</v>
      </c>
      <c r="D24">
        <v>3.5</v>
      </c>
      <c r="E24">
        <v>3.5</v>
      </c>
      <c r="F24">
        <v>3.5</v>
      </c>
    </row>
    <row r="25" spans="2:6" x14ac:dyDescent="0.25">
      <c r="B25" t="s">
        <v>516</v>
      </c>
      <c r="C25">
        <v>1</v>
      </c>
      <c r="D25">
        <v>3.5</v>
      </c>
      <c r="E25">
        <v>3.5</v>
      </c>
      <c r="F25">
        <v>4</v>
      </c>
    </row>
    <row r="26" spans="2:6" x14ac:dyDescent="0.25">
      <c r="B26" t="s">
        <v>517</v>
      </c>
      <c r="C26">
        <v>1</v>
      </c>
      <c r="D26">
        <v>4.5</v>
      </c>
      <c r="E26">
        <v>4.5</v>
      </c>
      <c r="F26">
        <v>2</v>
      </c>
    </row>
    <row r="27" spans="2:6" x14ac:dyDescent="0.25">
      <c r="B27" t="s">
        <v>518</v>
      </c>
      <c r="C27">
        <v>2</v>
      </c>
      <c r="D27">
        <v>5</v>
      </c>
      <c r="E27">
        <v>3.5</v>
      </c>
      <c r="F27">
        <v>5</v>
      </c>
    </row>
    <row r="28" spans="2:6" x14ac:dyDescent="0.25">
      <c r="B28" t="s">
        <v>519</v>
      </c>
      <c r="C28">
        <v>3</v>
      </c>
      <c r="D28">
        <v>2</v>
      </c>
      <c r="E28">
        <v>4.5</v>
      </c>
      <c r="F28">
        <v>5</v>
      </c>
    </row>
    <row r="29" spans="2:6" x14ac:dyDescent="0.25">
      <c r="B29" t="s">
        <v>520</v>
      </c>
      <c r="C29">
        <v>4</v>
      </c>
      <c r="D29">
        <v>2</v>
      </c>
      <c r="E29">
        <v>5</v>
      </c>
      <c r="F29">
        <v>3.5</v>
      </c>
    </row>
    <row r="30" spans="2:6" x14ac:dyDescent="0.25">
      <c r="B30" t="s">
        <v>521</v>
      </c>
      <c r="C30">
        <v>3</v>
      </c>
      <c r="D30">
        <v>3</v>
      </c>
      <c r="E30">
        <v>2</v>
      </c>
      <c r="F30">
        <v>4.5</v>
      </c>
    </row>
    <row r="31" spans="2:6" x14ac:dyDescent="0.25">
      <c r="B31" t="s">
        <v>522</v>
      </c>
      <c r="C31">
        <v>1</v>
      </c>
      <c r="D31">
        <v>4.5</v>
      </c>
      <c r="E31">
        <v>2</v>
      </c>
      <c r="F31">
        <v>5</v>
      </c>
    </row>
    <row r="32" spans="2:6" x14ac:dyDescent="0.25">
      <c r="B32" t="s">
        <v>523</v>
      </c>
      <c r="C32">
        <v>2</v>
      </c>
      <c r="D32">
        <v>5</v>
      </c>
      <c r="E32">
        <v>3</v>
      </c>
      <c r="F32">
        <v>2</v>
      </c>
    </row>
    <row r="33" spans="2:6" x14ac:dyDescent="0.25">
      <c r="B33" t="s">
        <v>524</v>
      </c>
      <c r="C33">
        <v>4</v>
      </c>
      <c r="D33">
        <v>3.5</v>
      </c>
      <c r="E33">
        <v>2</v>
      </c>
      <c r="F33">
        <v>2</v>
      </c>
    </row>
    <row r="34" spans="2:6" x14ac:dyDescent="0.25">
      <c r="B34" t="s">
        <v>525</v>
      </c>
      <c r="C34">
        <v>1</v>
      </c>
      <c r="D34">
        <v>3.5</v>
      </c>
      <c r="E34">
        <v>3.5</v>
      </c>
      <c r="F34">
        <v>2</v>
      </c>
    </row>
    <row r="35" spans="2:6" x14ac:dyDescent="0.25">
      <c r="B35" t="s">
        <v>526</v>
      </c>
      <c r="C35">
        <v>2</v>
      </c>
      <c r="D35">
        <v>4</v>
      </c>
      <c r="E35">
        <v>4.5</v>
      </c>
      <c r="F35">
        <v>3</v>
      </c>
    </row>
    <row r="36" spans="2:6" x14ac:dyDescent="0.25">
      <c r="B36" t="s">
        <v>527</v>
      </c>
      <c r="C36">
        <v>2</v>
      </c>
      <c r="D36">
        <v>2</v>
      </c>
      <c r="E36">
        <v>5</v>
      </c>
      <c r="F36">
        <v>3</v>
      </c>
    </row>
    <row r="37" spans="2:6" x14ac:dyDescent="0.25">
      <c r="B37" t="s">
        <v>528</v>
      </c>
      <c r="C37">
        <v>2</v>
      </c>
      <c r="D37">
        <v>5</v>
      </c>
      <c r="E37">
        <v>2</v>
      </c>
      <c r="F37">
        <v>4.5</v>
      </c>
    </row>
    <row r="38" spans="2:6" x14ac:dyDescent="0.25">
      <c r="B38" t="s">
        <v>529</v>
      </c>
      <c r="C38">
        <v>4</v>
      </c>
      <c r="D38">
        <v>4</v>
      </c>
      <c r="E38">
        <v>2</v>
      </c>
      <c r="F38">
        <v>4</v>
      </c>
    </row>
    <row r="39" spans="2:6" x14ac:dyDescent="0.25">
      <c r="B39" t="s">
        <v>530</v>
      </c>
      <c r="C39">
        <v>4</v>
      </c>
      <c r="D39">
        <v>2</v>
      </c>
      <c r="E39">
        <v>3</v>
      </c>
      <c r="F39">
        <v>3.5</v>
      </c>
    </row>
    <row r="40" spans="2:6" x14ac:dyDescent="0.25">
      <c r="B40" t="s">
        <v>531</v>
      </c>
      <c r="C40">
        <v>3</v>
      </c>
      <c r="D40">
        <v>3</v>
      </c>
      <c r="E40">
        <v>3.5</v>
      </c>
      <c r="F40">
        <v>5</v>
      </c>
    </row>
    <row r="41" spans="2:6" x14ac:dyDescent="0.25">
      <c r="B41" t="s">
        <v>532</v>
      </c>
      <c r="C41">
        <v>3</v>
      </c>
      <c r="D41">
        <v>3</v>
      </c>
      <c r="E41">
        <v>4</v>
      </c>
      <c r="F41">
        <v>5</v>
      </c>
    </row>
    <row r="42" spans="2:6" x14ac:dyDescent="0.25">
      <c r="B42" t="s">
        <v>533</v>
      </c>
      <c r="C42">
        <v>3</v>
      </c>
      <c r="D42">
        <v>4.5</v>
      </c>
      <c r="E42">
        <v>2</v>
      </c>
      <c r="F42">
        <v>2</v>
      </c>
    </row>
    <row r="43" spans="2:6" x14ac:dyDescent="0.25">
      <c r="B43" t="s">
        <v>534</v>
      </c>
      <c r="C43">
        <v>1</v>
      </c>
      <c r="D43">
        <v>2</v>
      </c>
      <c r="E43">
        <v>5</v>
      </c>
      <c r="F43">
        <v>2</v>
      </c>
    </row>
    <row r="44" spans="2:6" x14ac:dyDescent="0.25">
      <c r="B44" t="s">
        <v>535</v>
      </c>
      <c r="C44">
        <v>1</v>
      </c>
      <c r="D44">
        <v>3.5</v>
      </c>
      <c r="E44">
        <v>3.5</v>
      </c>
      <c r="F44">
        <v>3.5</v>
      </c>
    </row>
    <row r="45" spans="2:6" x14ac:dyDescent="0.25">
      <c r="B45" t="s">
        <v>536</v>
      </c>
      <c r="C45">
        <v>2</v>
      </c>
      <c r="D45">
        <v>4</v>
      </c>
      <c r="E45">
        <v>2</v>
      </c>
      <c r="F45">
        <v>4</v>
      </c>
    </row>
    <row r="46" spans="2:6" x14ac:dyDescent="0.25">
      <c r="B46" t="s">
        <v>537</v>
      </c>
      <c r="C46">
        <v>2</v>
      </c>
      <c r="D46">
        <v>2</v>
      </c>
      <c r="E46">
        <v>3</v>
      </c>
      <c r="F46">
        <v>2</v>
      </c>
    </row>
    <row r="47" spans="2:6" x14ac:dyDescent="0.25">
      <c r="B47" t="s">
        <v>538</v>
      </c>
      <c r="C47">
        <v>4</v>
      </c>
      <c r="D47">
        <v>5</v>
      </c>
      <c r="E47">
        <v>3</v>
      </c>
      <c r="F47">
        <v>5</v>
      </c>
    </row>
    <row r="48" spans="2:6" x14ac:dyDescent="0.25">
      <c r="B48" t="s">
        <v>539</v>
      </c>
      <c r="C48">
        <v>3</v>
      </c>
      <c r="D48">
        <v>4</v>
      </c>
      <c r="E48">
        <v>4.5</v>
      </c>
      <c r="F48">
        <v>4</v>
      </c>
    </row>
    <row r="49" spans="1:6" x14ac:dyDescent="0.25">
      <c r="B49" t="s">
        <v>540</v>
      </c>
      <c r="C49">
        <v>2</v>
      </c>
      <c r="D49">
        <v>3.5</v>
      </c>
      <c r="E49">
        <v>3.5</v>
      </c>
      <c r="F49">
        <v>3.5</v>
      </c>
    </row>
    <row r="50" spans="1:6" x14ac:dyDescent="0.25">
      <c r="B50" t="s">
        <v>541</v>
      </c>
      <c r="C50">
        <v>1</v>
      </c>
      <c r="D50">
        <v>3.5</v>
      </c>
      <c r="E50">
        <v>4</v>
      </c>
      <c r="F50">
        <v>3.5</v>
      </c>
    </row>
    <row r="51" spans="1:6" x14ac:dyDescent="0.25">
      <c r="B51" t="s">
        <v>542</v>
      </c>
      <c r="C51">
        <v>1</v>
      </c>
      <c r="D51">
        <v>4.5</v>
      </c>
      <c r="E51">
        <v>2</v>
      </c>
      <c r="F51">
        <v>4.5</v>
      </c>
    </row>
    <row r="52" spans="1:6" x14ac:dyDescent="0.25">
      <c r="B52" t="s">
        <v>543</v>
      </c>
      <c r="C52">
        <v>2</v>
      </c>
      <c r="D52">
        <v>3.5</v>
      </c>
      <c r="E52">
        <v>5</v>
      </c>
      <c r="F52">
        <v>5</v>
      </c>
    </row>
    <row r="53" spans="1:6" x14ac:dyDescent="0.25">
      <c r="B53" t="s">
        <v>544</v>
      </c>
      <c r="C53">
        <v>3</v>
      </c>
      <c r="D53">
        <v>4.5</v>
      </c>
      <c r="E53">
        <v>5</v>
      </c>
      <c r="F53">
        <v>2</v>
      </c>
    </row>
    <row r="54" spans="1:6" x14ac:dyDescent="0.25">
      <c r="B54" t="s">
        <v>545</v>
      </c>
      <c r="C54">
        <v>4</v>
      </c>
      <c r="D54">
        <v>5</v>
      </c>
      <c r="E54">
        <v>3.5</v>
      </c>
      <c r="F54">
        <v>2</v>
      </c>
    </row>
    <row r="55" spans="1:6" x14ac:dyDescent="0.25">
      <c r="B55" t="s">
        <v>546</v>
      </c>
      <c r="C55">
        <v>3</v>
      </c>
      <c r="D55">
        <v>2</v>
      </c>
      <c r="E55">
        <v>4.5</v>
      </c>
      <c r="F55">
        <v>3</v>
      </c>
    </row>
    <row r="56" spans="1:6" x14ac:dyDescent="0.25">
      <c r="B56" t="s">
        <v>547</v>
      </c>
      <c r="C56">
        <v>1</v>
      </c>
      <c r="D56">
        <v>2</v>
      </c>
      <c r="E56">
        <v>5</v>
      </c>
      <c r="F56">
        <v>4.5</v>
      </c>
    </row>
    <row r="57" spans="1:6" x14ac:dyDescent="0.25">
      <c r="B57" t="s">
        <v>548</v>
      </c>
      <c r="C57">
        <v>2</v>
      </c>
      <c r="D57">
        <v>3</v>
      </c>
      <c r="E57">
        <v>2</v>
      </c>
      <c r="F57">
        <v>5</v>
      </c>
    </row>
    <row r="58" spans="1:6" x14ac:dyDescent="0.25">
      <c r="B58" t="s">
        <v>549</v>
      </c>
      <c r="C58">
        <v>4</v>
      </c>
      <c r="D58">
        <v>2</v>
      </c>
      <c r="E58">
        <v>2</v>
      </c>
      <c r="F58">
        <v>3.5</v>
      </c>
    </row>
    <row r="60" spans="1:6" x14ac:dyDescent="0.25">
      <c r="A60" s="39" t="s">
        <v>937</v>
      </c>
      <c r="C60" t="s">
        <v>974</v>
      </c>
    </row>
    <row r="61" spans="1:6" x14ac:dyDescent="0.25">
      <c r="A61" s="39" t="s">
        <v>938</v>
      </c>
      <c r="C61" t="s">
        <v>975</v>
      </c>
    </row>
    <row r="62" spans="1:6" x14ac:dyDescent="0.25">
      <c r="A62" s="39" t="s">
        <v>939</v>
      </c>
      <c r="C62" t="s">
        <v>976</v>
      </c>
      <c r="D62" s="69"/>
      <c r="E62" s="69"/>
      <c r="F62" s="69"/>
    </row>
    <row r="63" spans="1:6" x14ac:dyDescent="0.25">
      <c r="A63" s="39" t="s">
        <v>973</v>
      </c>
      <c r="C63" t="s">
        <v>977</v>
      </c>
      <c r="D63" s="69"/>
      <c r="E63" s="69"/>
      <c r="F63" s="69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F285CB-2140-45DB-98B1-207653482AD9}">
  <sheetPr>
    <tabColor theme="5"/>
  </sheetPr>
  <dimension ref="A15:O142"/>
  <sheetViews>
    <sheetView workbookViewId="0">
      <selection activeCell="B76" sqref="B76"/>
    </sheetView>
  </sheetViews>
  <sheetFormatPr defaultRowHeight="15" x14ac:dyDescent="0.25"/>
  <cols>
    <col min="1" max="16384" width="9.140625" style="52"/>
  </cols>
  <sheetData>
    <row r="15" spans="1:4" s="55" customFormat="1" ht="18.75" x14ac:dyDescent="0.3">
      <c r="A15" s="54" t="s">
        <v>587</v>
      </c>
      <c r="D15" s="54" t="s">
        <v>978</v>
      </c>
    </row>
    <row r="16" spans="1:4" x14ac:dyDescent="0.25">
      <c r="A16" s="52" t="s">
        <v>873</v>
      </c>
    </row>
    <row r="17" spans="1:15" x14ac:dyDescent="0.25">
      <c r="A17" s="52" t="s">
        <v>874</v>
      </c>
    </row>
    <row r="18" spans="1:15" x14ac:dyDescent="0.25">
      <c r="A18" s="52">
        <v>489</v>
      </c>
      <c r="B18" s="52">
        <v>490</v>
      </c>
      <c r="C18" s="52">
        <v>484</v>
      </c>
      <c r="D18" s="52">
        <v>482</v>
      </c>
      <c r="E18" s="52">
        <v>489</v>
      </c>
      <c r="F18" s="52">
        <v>488</v>
      </c>
      <c r="G18" s="52">
        <v>480</v>
      </c>
      <c r="J18" s="84" t="s">
        <v>878</v>
      </c>
    </row>
    <row r="19" spans="1:15" x14ac:dyDescent="0.25">
      <c r="A19" s="52">
        <v>488</v>
      </c>
      <c r="B19" s="52">
        <v>483</v>
      </c>
      <c r="C19" s="52">
        <v>485</v>
      </c>
      <c r="D19" s="52">
        <v>487</v>
      </c>
      <c r="E19" s="52">
        <v>489</v>
      </c>
      <c r="F19" s="52">
        <v>482</v>
      </c>
      <c r="G19" s="52">
        <v>485</v>
      </c>
      <c r="J19" s="84" t="s">
        <v>955</v>
      </c>
    </row>
    <row r="20" spans="1:15" x14ac:dyDescent="0.25">
      <c r="A20" s="52">
        <v>487</v>
      </c>
      <c r="B20" s="52">
        <v>484</v>
      </c>
      <c r="C20" s="52">
        <v>489</v>
      </c>
      <c r="D20" s="52">
        <v>484</v>
      </c>
      <c r="E20" s="52">
        <v>490</v>
      </c>
      <c r="F20" s="52">
        <v>490</v>
      </c>
      <c r="G20" s="52">
        <v>486</v>
      </c>
      <c r="J20" s="84" t="s">
        <v>877</v>
      </c>
    </row>
    <row r="21" spans="1:15" x14ac:dyDescent="0.25">
      <c r="A21" s="52">
        <v>482</v>
      </c>
      <c r="B21" s="52">
        <v>486</v>
      </c>
      <c r="C21" s="52">
        <v>481</v>
      </c>
      <c r="D21" s="52">
        <v>482</v>
      </c>
      <c r="E21" s="52">
        <v>482</v>
      </c>
      <c r="F21" s="52">
        <v>486</v>
      </c>
      <c r="G21" s="52">
        <v>480</v>
      </c>
    </row>
    <row r="22" spans="1:15" x14ac:dyDescent="0.25">
      <c r="A22" s="52">
        <v>481</v>
      </c>
      <c r="B22" s="52">
        <v>487</v>
      </c>
      <c r="C22" s="52">
        <v>485</v>
      </c>
      <c r="D22" s="52">
        <v>487</v>
      </c>
      <c r="E22" s="52">
        <v>481</v>
      </c>
      <c r="F22" s="52">
        <v>484</v>
      </c>
      <c r="G22" s="52">
        <v>482</v>
      </c>
    </row>
    <row r="23" spans="1:15" x14ac:dyDescent="0.25">
      <c r="A23" s="52">
        <v>481</v>
      </c>
      <c r="B23" s="52">
        <v>486</v>
      </c>
      <c r="C23" s="52">
        <v>490</v>
      </c>
      <c r="D23" s="52">
        <v>487</v>
      </c>
      <c r="E23" s="52">
        <v>481</v>
      </c>
      <c r="F23" s="52">
        <v>488</v>
      </c>
      <c r="G23" s="52">
        <v>481</v>
      </c>
    </row>
    <row r="24" spans="1:15" x14ac:dyDescent="0.25">
      <c r="A24" s="52">
        <v>484</v>
      </c>
      <c r="B24" s="52">
        <v>481</v>
      </c>
      <c r="C24" s="52">
        <v>483</v>
      </c>
      <c r="D24" s="52">
        <v>487</v>
      </c>
      <c r="E24" s="52">
        <v>485</v>
      </c>
      <c r="F24" s="52">
        <v>488</v>
      </c>
      <c r="G24" s="52">
        <v>485</v>
      </c>
    </row>
    <row r="25" spans="1:15" x14ac:dyDescent="0.25">
      <c r="A25" s="52" t="s">
        <v>875</v>
      </c>
    </row>
    <row r="26" spans="1:15" x14ac:dyDescent="0.25">
      <c r="A26" s="52" t="s">
        <v>876</v>
      </c>
    </row>
    <row r="27" spans="1:15" x14ac:dyDescent="0.25">
      <c r="A27" s="52" t="s">
        <v>587</v>
      </c>
    </row>
    <row r="28" spans="1:15" x14ac:dyDescent="0.25">
      <c r="A28" s="52" t="s">
        <v>877</v>
      </c>
    </row>
    <row r="30" spans="1:15" s="55" customFormat="1" ht="18.75" x14ac:dyDescent="0.3">
      <c r="A30" s="54" t="s">
        <v>872</v>
      </c>
      <c r="D30" s="54" t="s">
        <v>979</v>
      </c>
    </row>
    <row r="31" spans="1:15" s="57" customFormat="1" ht="18.75" x14ac:dyDescent="0.3">
      <c r="A31" s="56"/>
    </row>
    <row r="32" spans="1:15" x14ac:dyDescent="0.25">
      <c r="A32" s="52">
        <v>4.0204081632652997</v>
      </c>
      <c r="B32" s="52">
        <v>5.0204081632653015</v>
      </c>
      <c r="C32" s="52">
        <v>0.97959183673469852</v>
      </c>
      <c r="D32" s="52">
        <v>2.9795918367346985</v>
      </c>
      <c r="E32" s="52">
        <v>4.0204081632653015</v>
      </c>
      <c r="F32" s="52">
        <v>3.0204081632653015</v>
      </c>
      <c r="G32" s="52">
        <v>4.9795918367346985</v>
      </c>
      <c r="I32" s="85"/>
      <c r="J32" s="85"/>
      <c r="K32" s="85"/>
      <c r="L32" s="85"/>
      <c r="M32" s="85"/>
      <c r="N32" s="85"/>
      <c r="O32" s="85"/>
    </row>
    <row r="33" spans="1:15" x14ac:dyDescent="0.25">
      <c r="A33" s="52">
        <v>3.0204081632653015</v>
      </c>
      <c r="B33" s="52">
        <v>1.9795918367346985</v>
      </c>
      <c r="C33" s="52">
        <v>2.0408163265301482E-2</v>
      </c>
      <c r="D33" s="52">
        <v>2.0204081632653015</v>
      </c>
      <c r="E33" s="52">
        <v>4.0204081632653015</v>
      </c>
      <c r="F33" s="52">
        <v>2.9795918367346985</v>
      </c>
      <c r="G33" s="52">
        <v>2.0408163265301482E-2</v>
      </c>
      <c r="I33" s="85"/>
      <c r="J33" s="85"/>
      <c r="K33" s="85"/>
      <c r="L33" s="85"/>
      <c r="M33" s="85"/>
      <c r="N33" s="85"/>
      <c r="O33" s="85"/>
    </row>
    <row r="34" spans="1:15" x14ac:dyDescent="0.25">
      <c r="A34" s="52">
        <v>2.0204081632653015</v>
      </c>
      <c r="B34" s="52">
        <v>0.97959183673469852</v>
      </c>
      <c r="C34" s="52">
        <v>4.0204081632653015</v>
      </c>
      <c r="D34" s="52">
        <v>0.97959183673469852</v>
      </c>
      <c r="E34" s="52">
        <v>5.0204081632653015</v>
      </c>
      <c r="F34" s="52">
        <v>5.0204081632653015</v>
      </c>
      <c r="G34" s="52">
        <v>1.0204081632653015</v>
      </c>
      <c r="I34" s="85"/>
      <c r="J34" s="85"/>
      <c r="K34" s="85"/>
      <c r="L34" s="85"/>
      <c r="M34" s="85"/>
      <c r="N34" s="85"/>
      <c r="O34" s="85"/>
    </row>
    <row r="35" spans="1:15" x14ac:dyDescent="0.25">
      <c r="A35" s="52">
        <v>2.9795918367346985</v>
      </c>
      <c r="B35" s="52">
        <v>1.0204081632653015</v>
      </c>
      <c r="C35" s="52">
        <v>3.9795918367346985</v>
      </c>
      <c r="D35" s="52">
        <v>2.9795918367346985</v>
      </c>
      <c r="E35" s="52">
        <v>2.9795918367346985</v>
      </c>
      <c r="F35" s="52">
        <v>1.0204081632653015</v>
      </c>
      <c r="G35" s="52">
        <v>4.9795918367346985</v>
      </c>
      <c r="I35" s="85"/>
      <c r="J35" s="85"/>
      <c r="K35" s="85"/>
      <c r="L35" s="85"/>
      <c r="M35" s="85"/>
      <c r="N35" s="85"/>
      <c r="O35" s="85"/>
    </row>
    <row r="36" spans="1:15" x14ac:dyDescent="0.25">
      <c r="A36" s="52">
        <v>3.9795918367346985</v>
      </c>
      <c r="B36" s="52">
        <v>2.0204081632653015</v>
      </c>
      <c r="C36" s="52">
        <v>2.0408163265301482E-2</v>
      </c>
      <c r="D36" s="52">
        <v>2.0204081632653015</v>
      </c>
      <c r="E36" s="52">
        <v>3.9795918367346985</v>
      </c>
      <c r="F36" s="52">
        <v>0.97959183673469852</v>
      </c>
      <c r="G36" s="52">
        <v>2.9795918367346985</v>
      </c>
      <c r="I36" s="85"/>
      <c r="J36" s="85"/>
      <c r="K36" s="85"/>
      <c r="L36" s="85"/>
      <c r="M36" s="85"/>
      <c r="N36" s="85"/>
      <c r="O36" s="85"/>
    </row>
    <row r="37" spans="1:15" x14ac:dyDescent="0.25">
      <c r="A37" s="52">
        <v>3.9795918367346985</v>
      </c>
      <c r="B37" s="52">
        <v>1.0204081632653015</v>
      </c>
      <c r="C37" s="52">
        <v>5.0204081632653015</v>
      </c>
      <c r="D37" s="52">
        <v>2.0204081632653015</v>
      </c>
      <c r="E37" s="52">
        <v>3.9795918367346985</v>
      </c>
      <c r="F37" s="52">
        <v>3.0204081632653015</v>
      </c>
      <c r="G37" s="52">
        <v>3.9795918367346985</v>
      </c>
      <c r="I37" s="85"/>
      <c r="J37" s="85"/>
      <c r="K37" s="85"/>
      <c r="L37" s="85"/>
      <c r="M37" s="85"/>
      <c r="N37" s="85"/>
      <c r="O37" s="85"/>
    </row>
    <row r="38" spans="1:15" x14ac:dyDescent="0.25">
      <c r="A38" s="52">
        <v>0.97959183673469852</v>
      </c>
      <c r="B38" s="52">
        <v>3.9795918367346985</v>
      </c>
      <c r="C38" s="52">
        <v>1.9795918367346985</v>
      </c>
      <c r="D38" s="52">
        <v>2.0204081632653015</v>
      </c>
      <c r="E38" s="52">
        <v>2.0408163265301482E-2</v>
      </c>
      <c r="F38" s="52">
        <v>3.0204081632653015</v>
      </c>
      <c r="G38" s="52">
        <v>2.0408163265301482E-2</v>
      </c>
      <c r="I38" s="85"/>
      <c r="J38" s="85"/>
      <c r="K38" s="85"/>
      <c r="L38" s="85"/>
      <c r="M38" s="85"/>
      <c r="N38" s="85"/>
      <c r="O38" s="85"/>
    </row>
    <row r="40" spans="1:15" x14ac:dyDescent="0.25">
      <c r="A40" s="52" t="s">
        <v>878</v>
      </c>
      <c r="B40" s="52">
        <v>129.10204081632651</v>
      </c>
    </row>
    <row r="41" spans="1:15" x14ac:dyDescent="0.25">
      <c r="A41" s="52" t="s">
        <v>879</v>
      </c>
      <c r="B41" s="52">
        <v>2.6347355268638064</v>
      </c>
    </row>
    <row r="42" spans="1:15" x14ac:dyDescent="0.25">
      <c r="A42" s="52" t="s">
        <v>877</v>
      </c>
      <c r="B42" s="52">
        <v>2.6347355268638064</v>
      </c>
    </row>
    <row r="44" spans="1:15" s="55" customFormat="1" ht="18.75" x14ac:dyDescent="0.3">
      <c r="A44" s="54" t="s">
        <v>880</v>
      </c>
      <c r="B44" s="54"/>
      <c r="E44" s="54" t="s">
        <v>980</v>
      </c>
    </row>
    <row r="46" spans="1:15" s="55" customFormat="1" ht="18.75" x14ac:dyDescent="0.3">
      <c r="A46" s="54" t="s">
        <v>881</v>
      </c>
      <c r="B46" s="54"/>
      <c r="E46" s="54" t="s">
        <v>981</v>
      </c>
    </row>
    <row r="47" spans="1:15" x14ac:dyDescent="0.25">
      <c r="A47" s="52" t="s">
        <v>882</v>
      </c>
    </row>
    <row r="48" spans="1:15" x14ac:dyDescent="0.25">
      <c r="A48" s="52" t="s">
        <v>883</v>
      </c>
    </row>
    <row r="50" spans="1:7" x14ac:dyDescent="0.25">
      <c r="A50" s="52" t="s">
        <v>873</v>
      </c>
    </row>
    <row r="51" spans="1:7" x14ac:dyDescent="0.25">
      <c r="A51" s="52" t="s">
        <v>874</v>
      </c>
    </row>
    <row r="52" spans="1:7" x14ac:dyDescent="0.25">
      <c r="A52" s="52">
        <v>489</v>
      </c>
      <c r="B52" s="52">
        <v>490</v>
      </c>
      <c r="C52" s="52">
        <v>484</v>
      </c>
      <c r="D52" s="52">
        <v>482</v>
      </c>
      <c r="E52" s="52">
        <v>489</v>
      </c>
      <c r="F52" s="52">
        <v>488</v>
      </c>
      <c r="G52" s="52">
        <v>480</v>
      </c>
    </row>
    <row r="53" spans="1:7" x14ac:dyDescent="0.25">
      <c r="A53" s="52">
        <v>488</v>
      </c>
      <c r="B53" s="52">
        <v>483</v>
      </c>
      <c r="C53" s="52">
        <v>485</v>
      </c>
      <c r="D53" s="52">
        <v>487</v>
      </c>
      <c r="E53" s="52">
        <v>489</v>
      </c>
      <c r="F53" s="52">
        <v>482</v>
      </c>
      <c r="G53" s="52">
        <v>485</v>
      </c>
    </row>
    <row r="54" spans="1:7" x14ac:dyDescent="0.25">
      <c r="A54" s="52">
        <v>487</v>
      </c>
      <c r="B54" s="52">
        <v>484</v>
      </c>
      <c r="C54" s="52">
        <v>489</v>
      </c>
      <c r="D54" s="52">
        <v>484</v>
      </c>
      <c r="E54" s="52">
        <v>490</v>
      </c>
      <c r="F54" s="52">
        <v>490</v>
      </c>
      <c r="G54" s="52">
        <v>486</v>
      </c>
    </row>
    <row r="55" spans="1:7" x14ac:dyDescent="0.25">
      <c r="A55" s="52">
        <v>482</v>
      </c>
      <c r="B55" s="52">
        <v>486</v>
      </c>
      <c r="C55" s="52">
        <v>481</v>
      </c>
      <c r="D55" s="52">
        <v>482</v>
      </c>
      <c r="E55" s="52">
        <v>482</v>
      </c>
      <c r="F55" s="52">
        <v>486</v>
      </c>
      <c r="G55" s="52">
        <v>480</v>
      </c>
    </row>
    <row r="56" spans="1:7" x14ac:dyDescent="0.25">
      <c r="A56" s="52">
        <v>481</v>
      </c>
      <c r="B56" s="52">
        <v>487</v>
      </c>
      <c r="C56" s="52">
        <v>485</v>
      </c>
      <c r="D56" s="52">
        <v>487</v>
      </c>
      <c r="E56" s="52">
        <v>481</v>
      </c>
      <c r="F56" s="52">
        <v>484</v>
      </c>
      <c r="G56" s="52">
        <v>482</v>
      </c>
    </row>
    <row r="57" spans="1:7" x14ac:dyDescent="0.25">
      <c r="A57" s="52">
        <v>481</v>
      </c>
      <c r="B57" s="52">
        <v>486</v>
      </c>
      <c r="C57" s="52">
        <v>490</v>
      </c>
      <c r="D57" s="52">
        <v>487</v>
      </c>
      <c r="E57" s="52">
        <v>481</v>
      </c>
      <c r="F57" s="52">
        <v>488</v>
      </c>
      <c r="G57" s="52">
        <v>481</v>
      </c>
    </row>
    <row r="58" spans="1:7" x14ac:dyDescent="0.25">
      <c r="A58" s="52">
        <v>484</v>
      </c>
      <c r="B58" s="52">
        <v>481</v>
      </c>
      <c r="C58" s="52">
        <v>483</v>
      </c>
      <c r="D58" s="52">
        <v>487</v>
      </c>
      <c r="E58" s="52">
        <v>485</v>
      </c>
      <c r="F58" s="52">
        <v>488</v>
      </c>
      <c r="G58" s="52">
        <v>485</v>
      </c>
    </row>
    <row r="59" spans="1:7" x14ac:dyDescent="0.25">
      <c r="A59" s="52" t="s">
        <v>884</v>
      </c>
    </row>
    <row r="61" spans="1:7" x14ac:dyDescent="0.25">
      <c r="A61" s="52" t="s">
        <v>885</v>
      </c>
      <c r="B61" s="52">
        <v>3.981327379106632E+131</v>
      </c>
    </row>
    <row r="62" spans="1:7" x14ac:dyDescent="0.25">
      <c r="A62" s="52" t="s">
        <v>886</v>
      </c>
      <c r="B62" s="52">
        <v>484.96997846232506</v>
      </c>
    </row>
    <row r="63" spans="1:7" x14ac:dyDescent="0.25">
      <c r="A63" s="52" t="s">
        <v>877</v>
      </c>
      <c r="B63" s="52">
        <v>484.96997846232523</v>
      </c>
    </row>
    <row r="65" spans="1:7" x14ac:dyDescent="0.25">
      <c r="A65" s="52">
        <v>2.0449897750511249E-3</v>
      </c>
      <c r="B65" s="52">
        <v>2.0408163265306124E-3</v>
      </c>
      <c r="C65" s="52">
        <v>2.0661157024793389E-3</v>
      </c>
      <c r="D65" s="52">
        <v>2.0746887966804979E-3</v>
      </c>
      <c r="E65" s="52">
        <v>2.0449897750511249E-3</v>
      </c>
      <c r="F65" s="52">
        <v>2.0491803278688526E-3</v>
      </c>
      <c r="G65" s="52">
        <v>2.0833333333333333E-3</v>
      </c>
    </row>
    <row r="66" spans="1:7" x14ac:dyDescent="0.25">
      <c r="A66" s="52">
        <v>2.0491803278688526E-3</v>
      </c>
      <c r="B66" s="52">
        <v>2.070393374741201E-3</v>
      </c>
      <c r="C66" s="52">
        <v>2.0618556701030928E-3</v>
      </c>
      <c r="D66" s="52">
        <v>2.0533880903490761E-3</v>
      </c>
      <c r="E66" s="52">
        <v>2.0449897750511249E-3</v>
      </c>
      <c r="F66" s="52">
        <v>2.0746887966804979E-3</v>
      </c>
      <c r="G66" s="52">
        <v>2.0618556701030928E-3</v>
      </c>
    </row>
    <row r="67" spans="1:7" x14ac:dyDescent="0.25">
      <c r="A67" s="52">
        <v>2.0533880903490761E-3</v>
      </c>
      <c r="B67" s="52">
        <v>2.0661157024793389E-3</v>
      </c>
      <c r="C67" s="52">
        <v>2.0449897750511249E-3</v>
      </c>
      <c r="D67" s="52">
        <v>2.0661157024793389E-3</v>
      </c>
      <c r="E67" s="52">
        <v>2.0408163265306124E-3</v>
      </c>
      <c r="F67" s="52">
        <v>2.0408163265306124E-3</v>
      </c>
      <c r="G67" s="52">
        <v>2.05761316872428E-3</v>
      </c>
    </row>
    <row r="68" spans="1:7" x14ac:dyDescent="0.25">
      <c r="A68" s="52">
        <v>2.0746887966804979E-3</v>
      </c>
      <c r="B68" s="52">
        <v>2.05761316872428E-3</v>
      </c>
      <c r="C68" s="52">
        <v>2.0790020790020791E-3</v>
      </c>
      <c r="D68" s="52">
        <v>2.0746887966804979E-3</v>
      </c>
      <c r="E68" s="52">
        <v>2.0746887966804979E-3</v>
      </c>
      <c r="F68" s="52">
        <v>2.05761316872428E-3</v>
      </c>
      <c r="G68" s="52">
        <v>2.0833333333333333E-3</v>
      </c>
    </row>
    <row r="69" spans="1:7" x14ac:dyDescent="0.25">
      <c r="A69" s="52">
        <v>2.0790020790020791E-3</v>
      </c>
      <c r="B69" s="52">
        <v>2.0533880903490761E-3</v>
      </c>
      <c r="C69" s="52">
        <v>2.0618556701030928E-3</v>
      </c>
      <c r="D69" s="52">
        <v>2.0533880903490761E-3</v>
      </c>
      <c r="E69" s="52">
        <v>2.0790020790020791E-3</v>
      </c>
      <c r="F69" s="52">
        <v>2.0661157024793389E-3</v>
      </c>
      <c r="G69" s="52">
        <v>2.0746887966804979E-3</v>
      </c>
    </row>
    <row r="70" spans="1:7" x14ac:dyDescent="0.25">
      <c r="A70" s="52">
        <v>2.0790020790020791E-3</v>
      </c>
      <c r="B70" s="52">
        <v>2.05761316872428E-3</v>
      </c>
      <c r="C70" s="52">
        <v>2.0408163265306124E-3</v>
      </c>
      <c r="D70" s="52">
        <v>2.0533880903490761E-3</v>
      </c>
      <c r="E70" s="52">
        <v>2.0790020790020791E-3</v>
      </c>
      <c r="F70" s="52">
        <v>2.0491803278688526E-3</v>
      </c>
      <c r="G70" s="52">
        <v>2.0790020790020791E-3</v>
      </c>
    </row>
    <row r="71" spans="1:7" x14ac:dyDescent="0.25">
      <c r="A71" s="52">
        <v>2.0661157024793389E-3</v>
      </c>
      <c r="B71" s="52">
        <v>2.0790020790020791E-3</v>
      </c>
      <c r="C71" s="52">
        <v>2.070393374741201E-3</v>
      </c>
      <c r="D71" s="52">
        <v>2.0533880903490761E-3</v>
      </c>
      <c r="E71" s="52">
        <v>2.0618556701030928E-3</v>
      </c>
      <c r="F71" s="52">
        <v>2.0491803278688526E-3</v>
      </c>
      <c r="G71" s="52">
        <v>2.0618556701030928E-3</v>
      </c>
    </row>
    <row r="73" spans="1:7" x14ac:dyDescent="0.25">
      <c r="A73" s="52" t="s">
        <v>878</v>
      </c>
      <c r="B73" s="52">
        <v>0.10103918454695272</v>
      </c>
    </row>
    <row r="74" spans="1:7" x14ac:dyDescent="0.25">
      <c r="A74" s="52" t="s">
        <v>587</v>
      </c>
      <c r="B74" s="52">
        <v>2.0620241744276064E-3</v>
      </c>
    </row>
    <row r="75" spans="1:7" x14ac:dyDescent="0.25">
      <c r="A75" s="52" t="s">
        <v>887</v>
      </c>
      <c r="B75" s="52">
        <v>484.96036680927284</v>
      </c>
    </row>
    <row r="76" spans="1:7" x14ac:dyDescent="0.25">
      <c r="A76" s="52" t="s">
        <v>877</v>
      </c>
      <c r="B76" s="52">
        <v>484.96036680927284</v>
      </c>
    </row>
    <row r="79" spans="1:7" s="82" customFormat="1" ht="18.75" x14ac:dyDescent="0.3">
      <c r="A79" s="54" t="s">
        <v>888</v>
      </c>
      <c r="C79" s="83" t="s">
        <v>983</v>
      </c>
      <c r="G79" s="82" t="s">
        <v>889</v>
      </c>
    </row>
    <row r="80" spans="1:7" s="82" customFormat="1" ht="18.75" x14ac:dyDescent="0.3">
      <c r="A80" s="54" t="s">
        <v>890</v>
      </c>
      <c r="C80" s="83" t="s">
        <v>982</v>
      </c>
      <c r="G80" s="82" t="s">
        <v>891</v>
      </c>
    </row>
    <row r="81" spans="1:10" x14ac:dyDescent="0.25">
      <c r="C81" s="52" t="s">
        <v>892</v>
      </c>
    </row>
    <row r="82" spans="1:10" x14ac:dyDescent="0.25">
      <c r="A82" s="52" t="s">
        <v>873</v>
      </c>
    </row>
    <row r="83" spans="1:10" x14ac:dyDescent="0.25">
      <c r="A83" s="52" t="s">
        <v>874</v>
      </c>
      <c r="I83" s="52">
        <v>480</v>
      </c>
      <c r="J83" s="52">
        <v>2</v>
      </c>
    </row>
    <row r="84" spans="1:10" x14ac:dyDescent="0.25">
      <c r="A84" s="52">
        <v>489</v>
      </c>
      <c r="B84" s="52">
        <v>490</v>
      </c>
      <c r="C84" s="52">
        <v>484</v>
      </c>
      <c r="D84" s="52">
        <v>482</v>
      </c>
      <c r="E84" s="52">
        <v>489</v>
      </c>
      <c r="F84" s="52">
        <v>488</v>
      </c>
      <c r="G84" s="52">
        <v>480</v>
      </c>
      <c r="I84" s="52">
        <v>481</v>
      </c>
      <c r="J84" s="52">
        <v>7</v>
      </c>
    </row>
    <row r="85" spans="1:10" x14ac:dyDescent="0.25">
      <c r="A85" s="52">
        <v>488</v>
      </c>
      <c r="B85" s="52">
        <v>483</v>
      </c>
      <c r="C85" s="52">
        <v>485</v>
      </c>
      <c r="D85" s="52">
        <v>487</v>
      </c>
      <c r="E85" s="52">
        <v>489</v>
      </c>
      <c r="F85" s="52">
        <v>482</v>
      </c>
      <c r="G85" s="52">
        <v>485</v>
      </c>
      <c r="I85" s="52">
        <v>482</v>
      </c>
      <c r="J85" s="52">
        <v>6</v>
      </c>
    </row>
    <row r="86" spans="1:10" x14ac:dyDescent="0.25">
      <c r="A86" s="52">
        <v>487</v>
      </c>
      <c r="B86" s="52">
        <v>484</v>
      </c>
      <c r="C86" s="52">
        <v>489</v>
      </c>
      <c r="D86" s="52">
        <v>484</v>
      </c>
      <c r="E86" s="52">
        <v>490</v>
      </c>
      <c r="F86" s="52">
        <v>490</v>
      </c>
      <c r="G86" s="52">
        <v>486</v>
      </c>
      <c r="I86" s="52">
        <v>483</v>
      </c>
      <c r="J86" s="52">
        <v>2</v>
      </c>
    </row>
    <row r="87" spans="1:10" x14ac:dyDescent="0.25">
      <c r="A87" s="52">
        <v>482</v>
      </c>
      <c r="B87" s="52">
        <v>486</v>
      </c>
      <c r="C87" s="52">
        <v>481</v>
      </c>
      <c r="D87" s="52">
        <v>482</v>
      </c>
      <c r="E87" s="52">
        <v>482</v>
      </c>
      <c r="F87" s="52">
        <v>486</v>
      </c>
      <c r="G87" s="52">
        <v>480</v>
      </c>
      <c r="I87" s="52">
        <v>484</v>
      </c>
      <c r="J87" s="52">
        <v>5</v>
      </c>
    </row>
    <row r="88" spans="1:10" x14ac:dyDescent="0.25">
      <c r="A88" s="52">
        <v>481</v>
      </c>
      <c r="B88" s="52">
        <v>487</v>
      </c>
      <c r="C88" s="52">
        <v>485</v>
      </c>
      <c r="D88" s="52">
        <v>487</v>
      </c>
      <c r="E88" s="52">
        <v>481</v>
      </c>
      <c r="F88" s="52">
        <v>484</v>
      </c>
      <c r="G88" s="52">
        <v>482</v>
      </c>
      <c r="I88" s="52">
        <v>485</v>
      </c>
      <c r="J88" s="52">
        <v>5</v>
      </c>
    </row>
    <row r="89" spans="1:10" x14ac:dyDescent="0.25">
      <c r="A89" s="52">
        <v>481</v>
      </c>
      <c r="B89" s="52">
        <v>486</v>
      </c>
      <c r="C89" s="52">
        <v>490</v>
      </c>
      <c r="D89" s="52">
        <v>487</v>
      </c>
      <c r="E89" s="52">
        <v>481</v>
      </c>
      <c r="F89" s="52">
        <v>488</v>
      </c>
      <c r="G89" s="52">
        <v>481</v>
      </c>
      <c r="I89" s="52">
        <v>486</v>
      </c>
      <c r="J89" s="52">
        <v>4</v>
      </c>
    </row>
    <row r="90" spans="1:10" x14ac:dyDescent="0.25">
      <c r="A90" s="52">
        <v>484</v>
      </c>
      <c r="B90" s="52">
        <v>481</v>
      </c>
      <c r="C90" s="52">
        <v>483</v>
      </c>
      <c r="D90" s="52">
        <v>487</v>
      </c>
      <c r="E90" s="52">
        <v>485</v>
      </c>
      <c r="F90" s="52">
        <v>488</v>
      </c>
      <c r="G90" s="52">
        <v>485</v>
      </c>
      <c r="I90" s="52">
        <v>487</v>
      </c>
      <c r="J90" s="52">
        <v>6</v>
      </c>
    </row>
    <row r="91" spans="1:10" x14ac:dyDescent="0.25">
      <c r="A91" s="52" t="s">
        <v>893</v>
      </c>
      <c r="I91" s="52">
        <v>488</v>
      </c>
      <c r="J91" s="52">
        <v>4</v>
      </c>
    </row>
    <row r="92" spans="1:10" x14ac:dyDescent="0.25">
      <c r="A92" s="52" t="s">
        <v>894</v>
      </c>
      <c r="B92" s="52">
        <v>490</v>
      </c>
      <c r="I92" s="52">
        <v>489</v>
      </c>
      <c r="J92" s="52">
        <v>4</v>
      </c>
    </row>
    <row r="93" spans="1:10" x14ac:dyDescent="0.25">
      <c r="A93" s="52" t="s">
        <v>895</v>
      </c>
      <c r="B93" s="52">
        <v>480</v>
      </c>
      <c r="I93" s="52">
        <v>490</v>
      </c>
      <c r="J93" s="52">
        <v>4</v>
      </c>
    </row>
    <row r="94" spans="1:10" x14ac:dyDescent="0.25">
      <c r="I94" s="52" t="s">
        <v>894</v>
      </c>
      <c r="J94" s="52">
        <v>7</v>
      </c>
    </row>
    <row r="95" spans="1:10" x14ac:dyDescent="0.25">
      <c r="I95" s="52" t="s">
        <v>877</v>
      </c>
      <c r="J95" s="52">
        <v>481</v>
      </c>
    </row>
    <row r="96" spans="1:10" x14ac:dyDescent="0.25">
      <c r="A96" s="52" t="s">
        <v>890</v>
      </c>
      <c r="B96" s="52">
        <v>485</v>
      </c>
    </row>
    <row r="97" spans="1:5" x14ac:dyDescent="0.25">
      <c r="A97" s="52" t="s">
        <v>896</v>
      </c>
    </row>
    <row r="98" spans="1:5" x14ac:dyDescent="0.25">
      <c r="A98" s="52" t="s">
        <v>897</v>
      </c>
    </row>
    <row r="99" spans="1:5" x14ac:dyDescent="0.25">
      <c r="A99" s="52" t="s">
        <v>898</v>
      </c>
    </row>
    <row r="100" spans="1:5" x14ac:dyDescent="0.25">
      <c r="A100" s="52" t="s">
        <v>899</v>
      </c>
    </row>
    <row r="101" spans="1:5" x14ac:dyDescent="0.25">
      <c r="A101" s="52" t="s">
        <v>900</v>
      </c>
    </row>
    <row r="104" spans="1:5" s="55" customFormat="1" ht="18.75" x14ac:dyDescent="0.3">
      <c r="A104" s="54" t="s">
        <v>901</v>
      </c>
      <c r="B104" s="54"/>
      <c r="C104" s="54"/>
      <c r="E104" s="54" t="s">
        <v>984</v>
      </c>
    </row>
    <row r="108" spans="1:5" s="55" customFormat="1" ht="18.75" x14ac:dyDescent="0.3">
      <c r="A108" s="54" t="s">
        <v>902</v>
      </c>
      <c r="E108" s="54" t="s">
        <v>985</v>
      </c>
    </row>
    <row r="112" spans="1:5" s="55" customFormat="1" ht="18.75" x14ac:dyDescent="0.3">
      <c r="A112" s="54" t="s">
        <v>903</v>
      </c>
      <c r="E112" s="54" t="s">
        <v>986</v>
      </c>
    </row>
    <row r="116" spans="1:7" s="55" customFormat="1" ht="18.75" x14ac:dyDescent="0.3">
      <c r="A116" s="54" t="s">
        <v>904</v>
      </c>
      <c r="E116" s="54" t="s">
        <v>987</v>
      </c>
    </row>
    <row r="121" spans="1:7" x14ac:dyDescent="0.25">
      <c r="A121" s="52" t="s">
        <v>873</v>
      </c>
    </row>
    <row r="122" spans="1:7" x14ac:dyDescent="0.25">
      <c r="A122" s="52" t="s">
        <v>874</v>
      </c>
    </row>
    <row r="123" spans="1:7" x14ac:dyDescent="0.25">
      <c r="A123" s="52">
        <v>489</v>
      </c>
      <c r="B123" s="52">
        <v>490</v>
      </c>
      <c r="C123" s="52">
        <v>484</v>
      </c>
      <c r="D123" s="52">
        <v>482</v>
      </c>
      <c r="E123" s="52">
        <v>489</v>
      </c>
      <c r="F123" s="52">
        <v>488</v>
      </c>
      <c r="G123" s="52">
        <v>480</v>
      </c>
    </row>
    <row r="124" spans="1:7" x14ac:dyDescent="0.25">
      <c r="A124" s="52">
        <v>488</v>
      </c>
      <c r="B124" s="52">
        <v>483</v>
      </c>
      <c r="C124" s="52">
        <v>485</v>
      </c>
      <c r="D124" s="52">
        <v>487</v>
      </c>
      <c r="E124" s="52">
        <v>489</v>
      </c>
      <c r="F124" s="52">
        <v>482</v>
      </c>
      <c r="G124" s="52">
        <v>485</v>
      </c>
    </row>
    <row r="125" spans="1:7" x14ac:dyDescent="0.25">
      <c r="A125" s="52">
        <v>487</v>
      </c>
      <c r="B125" s="52">
        <v>484</v>
      </c>
      <c r="C125" s="52">
        <v>489</v>
      </c>
      <c r="D125" s="52">
        <v>484</v>
      </c>
      <c r="E125" s="52">
        <v>490</v>
      </c>
      <c r="F125" s="52">
        <v>490</v>
      </c>
      <c r="G125" s="52">
        <v>486</v>
      </c>
    </row>
    <row r="126" spans="1:7" x14ac:dyDescent="0.25">
      <c r="A126" s="52">
        <v>482</v>
      </c>
      <c r="B126" s="52">
        <v>486</v>
      </c>
      <c r="C126" s="52">
        <v>481</v>
      </c>
      <c r="D126" s="52">
        <v>482</v>
      </c>
      <c r="E126" s="52">
        <v>482</v>
      </c>
      <c r="F126" s="52">
        <v>486</v>
      </c>
      <c r="G126" s="52">
        <v>480</v>
      </c>
    </row>
    <row r="127" spans="1:7" x14ac:dyDescent="0.25">
      <c r="A127" s="52">
        <v>481</v>
      </c>
      <c r="B127" s="52">
        <v>487</v>
      </c>
      <c r="C127" s="52">
        <v>485</v>
      </c>
      <c r="D127" s="52">
        <v>487</v>
      </c>
      <c r="E127" s="52">
        <v>481</v>
      </c>
      <c r="F127" s="52">
        <v>484</v>
      </c>
      <c r="G127" s="52">
        <v>482</v>
      </c>
    </row>
    <row r="128" spans="1:7" x14ac:dyDescent="0.25">
      <c r="A128" s="52">
        <v>481</v>
      </c>
      <c r="B128" s="52">
        <v>486</v>
      </c>
      <c r="C128" s="52">
        <v>490</v>
      </c>
      <c r="D128" s="52">
        <v>487</v>
      </c>
      <c r="E128" s="52">
        <v>481</v>
      </c>
      <c r="F128" s="52">
        <v>488</v>
      </c>
      <c r="G128" s="52">
        <v>481</v>
      </c>
    </row>
    <row r="129" spans="1:8" x14ac:dyDescent="0.25">
      <c r="A129" s="52">
        <v>484</v>
      </c>
      <c r="B129" s="52">
        <v>481</v>
      </c>
      <c r="C129" s="52">
        <v>483</v>
      </c>
      <c r="D129" s="52">
        <v>487</v>
      </c>
      <c r="E129" s="52">
        <v>485</v>
      </c>
      <c r="F129" s="52">
        <v>488</v>
      </c>
      <c r="G129" s="52">
        <v>485</v>
      </c>
    </row>
    <row r="130" spans="1:8" x14ac:dyDescent="0.25">
      <c r="A130" s="52" t="s">
        <v>905</v>
      </c>
    </row>
    <row r="132" spans="1:8" x14ac:dyDescent="0.25">
      <c r="A132" s="52" t="s">
        <v>587</v>
      </c>
      <c r="B132" s="52">
        <v>484.9795918367347</v>
      </c>
      <c r="H132" s="52" t="s">
        <v>906</v>
      </c>
    </row>
    <row r="133" spans="1:8" x14ac:dyDescent="0.25">
      <c r="A133" s="52">
        <v>16.163681799250273</v>
      </c>
      <c r="B133" s="52">
        <v>25.204498125780876</v>
      </c>
      <c r="C133" s="52">
        <v>0.95960016659726022</v>
      </c>
      <c r="D133" s="52">
        <v>8.8779675135360545</v>
      </c>
      <c r="E133" s="52">
        <v>16.163681799250273</v>
      </c>
      <c r="F133" s="52">
        <v>9.1228654727196723</v>
      </c>
      <c r="G133" s="52">
        <v>24.796334860474847</v>
      </c>
    </row>
    <row r="134" spans="1:8" x14ac:dyDescent="0.25">
      <c r="A134" s="52">
        <v>9.1228654727196723</v>
      </c>
      <c r="B134" s="52">
        <v>3.9187838400666575</v>
      </c>
      <c r="C134" s="52">
        <v>4.1649312786320086E-4</v>
      </c>
      <c r="D134" s="52">
        <v>4.0820491461890693</v>
      </c>
      <c r="E134" s="52">
        <v>16.163681799250273</v>
      </c>
      <c r="F134" s="52">
        <v>8.8779675135360545</v>
      </c>
      <c r="G134" s="52">
        <v>4.1649312786320086E-4</v>
      </c>
    </row>
    <row r="135" spans="1:8" x14ac:dyDescent="0.25">
      <c r="A135" s="52">
        <v>4.0820491461890693</v>
      </c>
      <c r="B135" s="52">
        <v>0.95960016659726022</v>
      </c>
      <c r="C135" s="52">
        <v>16.163681799250273</v>
      </c>
      <c r="D135" s="52">
        <v>0.95960016659726022</v>
      </c>
      <c r="E135" s="52">
        <v>25.204498125780876</v>
      </c>
      <c r="F135" s="52">
        <v>25.204498125780876</v>
      </c>
      <c r="G135" s="52">
        <v>1.0412328196584661</v>
      </c>
    </row>
    <row r="136" spans="1:8" x14ac:dyDescent="0.25">
      <c r="A136" s="52">
        <v>8.8779675135360545</v>
      </c>
      <c r="B136" s="52">
        <v>1.0412328196584661</v>
      </c>
      <c r="C136" s="52">
        <v>15.837151187005452</v>
      </c>
      <c r="D136" s="52">
        <v>8.8779675135360545</v>
      </c>
      <c r="E136" s="52">
        <v>8.8779675135360545</v>
      </c>
      <c r="F136" s="52">
        <v>1.0412328196584661</v>
      </c>
      <c r="G136" s="52">
        <v>24.796334860474847</v>
      </c>
    </row>
    <row r="137" spans="1:8" x14ac:dyDescent="0.25">
      <c r="A137" s="52">
        <v>15.837151187005452</v>
      </c>
      <c r="B137" s="52">
        <v>4.0820491461890693</v>
      </c>
      <c r="C137" s="52">
        <v>4.1649312786320086E-4</v>
      </c>
      <c r="D137" s="52">
        <v>4.0820491461890693</v>
      </c>
      <c r="E137" s="52">
        <v>15.837151187005452</v>
      </c>
      <c r="F137" s="52">
        <v>0.95960016659726022</v>
      </c>
      <c r="G137" s="52">
        <v>8.8779675135360545</v>
      </c>
    </row>
    <row r="138" spans="1:8" x14ac:dyDescent="0.25">
      <c r="A138" s="52">
        <v>15.837151187005452</v>
      </c>
      <c r="B138" s="52">
        <v>1.0412328196584661</v>
      </c>
      <c r="C138" s="52">
        <v>25.204498125780876</v>
      </c>
      <c r="D138" s="52">
        <v>4.0820491461890693</v>
      </c>
      <c r="E138" s="52">
        <v>15.837151187005452</v>
      </c>
      <c r="F138" s="52">
        <v>9.1228654727196723</v>
      </c>
      <c r="G138" s="52">
        <v>15.837151187005452</v>
      </c>
    </row>
    <row r="139" spans="1:8" x14ac:dyDescent="0.25">
      <c r="A139" s="52">
        <v>0.95960016659726022</v>
      </c>
      <c r="B139" s="52">
        <v>15.837151187005452</v>
      </c>
      <c r="C139" s="52">
        <v>3.9187838400666575</v>
      </c>
      <c r="D139" s="52">
        <v>4.0820491461890693</v>
      </c>
      <c r="E139" s="52">
        <v>4.1649312786320086E-4</v>
      </c>
      <c r="F139" s="52">
        <v>9.1228654727196723</v>
      </c>
      <c r="G139" s="52">
        <v>4.1649312786320086E-4</v>
      </c>
    </row>
    <row r="140" spans="1:8" x14ac:dyDescent="0.25">
      <c r="A140" s="52" t="s">
        <v>907</v>
      </c>
      <c r="B140" s="52">
        <v>9.5204081632653157</v>
      </c>
    </row>
    <row r="141" spans="1:8" x14ac:dyDescent="0.25">
      <c r="A141" s="52" t="s">
        <v>908</v>
      </c>
      <c r="B141" s="52">
        <v>3.0855158666364555</v>
      </c>
    </row>
    <row r="142" spans="1:8" x14ac:dyDescent="0.25">
      <c r="A142" s="52" t="s">
        <v>877</v>
      </c>
      <c r="B142" s="52">
        <v>3.0855158666364555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J297"/>
  <sheetViews>
    <sheetView workbookViewId="0"/>
  </sheetViews>
  <sheetFormatPr defaultRowHeight="15" x14ac:dyDescent="0.25"/>
  <sheetData>
    <row r="1" spans="1:2" s="29" customFormat="1" ht="18.75" x14ac:dyDescent="0.3">
      <c r="A1" s="28" t="s">
        <v>0</v>
      </c>
    </row>
    <row r="3" spans="1:2" x14ac:dyDescent="0.25">
      <c r="A3" t="s">
        <v>1</v>
      </c>
    </row>
    <row r="4" spans="1:2" x14ac:dyDescent="0.25">
      <c r="B4" t="s">
        <v>2</v>
      </c>
    </row>
    <row r="5" spans="1:2" x14ac:dyDescent="0.25">
      <c r="B5" t="s">
        <v>3</v>
      </c>
    </row>
    <row r="6" spans="1:2" x14ac:dyDescent="0.25">
      <c r="B6" t="s">
        <v>4</v>
      </c>
    </row>
    <row r="7" spans="1:2" x14ac:dyDescent="0.25">
      <c r="B7" t="s">
        <v>5</v>
      </c>
    </row>
    <row r="8" spans="1:2" x14ac:dyDescent="0.25">
      <c r="B8" t="s">
        <v>6</v>
      </c>
    </row>
    <row r="9" spans="1:2" x14ac:dyDescent="0.25">
      <c r="B9" t="s">
        <v>7</v>
      </c>
    </row>
    <row r="12" spans="1:2" s="31" customFormat="1" ht="18.75" x14ac:dyDescent="0.3">
      <c r="A12" s="30" t="s">
        <v>8</v>
      </c>
    </row>
    <row r="14" spans="1:2" x14ac:dyDescent="0.25">
      <c r="A14" t="s">
        <v>9</v>
      </c>
    </row>
    <row r="15" spans="1:2" x14ac:dyDescent="0.25">
      <c r="B15" t="s">
        <v>23</v>
      </c>
    </row>
    <row r="16" spans="1:2" x14ac:dyDescent="0.25">
      <c r="B16" t="s">
        <v>10</v>
      </c>
    </row>
    <row r="17" spans="1:2" x14ac:dyDescent="0.25">
      <c r="B17" t="s">
        <v>11</v>
      </c>
    </row>
    <row r="18" spans="1:2" x14ac:dyDescent="0.25">
      <c r="B18" t="s">
        <v>12</v>
      </c>
    </row>
    <row r="19" spans="1:2" x14ac:dyDescent="0.25">
      <c r="B19" t="s">
        <v>13</v>
      </c>
    </row>
    <row r="20" spans="1:2" x14ac:dyDescent="0.25">
      <c r="B20" t="s">
        <v>14</v>
      </c>
    </row>
    <row r="22" spans="1:2" x14ac:dyDescent="0.25">
      <c r="A22" t="s">
        <v>15</v>
      </c>
    </row>
    <row r="23" spans="1:2" x14ac:dyDescent="0.25">
      <c r="A23" t="s">
        <v>16</v>
      </c>
    </row>
    <row r="24" spans="1:2" x14ac:dyDescent="0.25">
      <c r="A24" t="s">
        <v>17</v>
      </c>
    </row>
    <row r="26" spans="1:2" x14ac:dyDescent="0.25">
      <c r="A26" t="s">
        <v>18</v>
      </c>
    </row>
    <row r="27" spans="1:2" x14ac:dyDescent="0.25">
      <c r="A27" t="s">
        <v>19</v>
      </c>
    </row>
    <row r="28" spans="1:2" x14ac:dyDescent="0.25">
      <c r="B28" t="s">
        <v>20</v>
      </c>
    </row>
    <row r="29" spans="1:2" x14ac:dyDescent="0.25">
      <c r="B29" t="s">
        <v>21</v>
      </c>
    </row>
    <row r="31" spans="1:2" x14ac:dyDescent="0.25">
      <c r="A31" t="s">
        <v>22</v>
      </c>
    </row>
    <row r="32" spans="1:2" x14ac:dyDescent="0.25">
      <c r="B32" t="s">
        <v>24</v>
      </c>
    </row>
    <row r="33" spans="1:3" x14ac:dyDescent="0.25">
      <c r="B33" t="s">
        <v>25</v>
      </c>
    </row>
    <row r="36" spans="1:3" s="31" customFormat="1" ht="18.75" x14ac:dyDescent="0.3">
      <c r="A36" s="30" t="s">
        <v>26</v>
      </c>
    </row>
    <row r="38" spans="1:3" x14ac:dyDescent="0.25">
      <c r="A38" t="s">
        <v>27</v>
      </c>
      <c r="C38" t="s">
        <v>28</v>
      </c>
    </row>
    <row r="39" spans="1:3" x14ac:dyDescent="0.25">
      <c r="A39" t="s">
        <v>29</v>
      </c>
      <c r="C39" t="s">
        <v>30</v>
      </c>
    </row>
    <row r="40" spans="1:3" x14ac:dyDescent="0.25">
      <c r="A40" t="s">
        <v>31</v>
      </c>
      <c r="C40" t="s">
        <v>32</v>
      </c>
    </row>
    <row r="41" spans="1:3" x14ac:dyDescent="0.25">
      <c r="A41" t="s">
        <v>33</v>
      </c>
      <c r="C41" t="s">
        <v>34</v>
      </c>
    </row>
    <row r="42" spans="1:3" x14ac:dyDescent="0.25">
      <c r="A42" t="s">
        <v>35</v>
      </c>
      <c r="C42" t="s">
        <v>36</v>
      </c>
    </row>
    <row r="43" spans="1:3" x14ac:dyDescent="0.25">
      <c r="A43" t="s">
        <v>37</v>
      </c>
      <c r="C43" t="s">
        <v>38</v>
      </c>
    </row>
    <row r="44" spans="1:3" x14ac:dyDescent="0.25">
      <c r="A44" t="s">
        <v>39</v>
      </c>
      <c r="C44" t="s">
        <v>40</v>
      </c>
    </row>
    <row r="46" spans="1:3" x14ac:dyDescent="0.25">
      <c r="A46" t="s">
        <v>41</v>
      </c>
    </row>
    <row r="47" spans="1:3" x14ac:dyDescent="0.25">
      <c r="B47" t="s">
        <v>42</v>
      </c>
    </row>
    <row r="48" spans="1:3" x14ac:dyDescent="0.25">
      <c r="B48" t="s">
        <v>43</v>
      </c>
    </row>
    <row r="50" spans="1:3" x14ac:dyDescent="0.25">
      <c r="A50" t="s">
        <v>44</v>
      </c>
    </row>
    <row r="52" spans="1:3" x14ac:dyDescent="0.25">
      <c r="A52" t="s">
        <v>45</v>
      </c>
    </row>
    <row r="53" spans="1:3" x14ac:dyDescent="0.25">
      <c r="A53" t="s">
        <v>46</v>
      </c>
    </row>
    <row r="54" spans="1:3" x14ac:dyDescent="0.25">
      <c r="A54" t="s">
        <v>47</v>
      </c>
    </row>
    <row r="56" spans="1:3" x14ac:dyDescent="0.25">
      <c r="A56" t="s">
        <v>48</v>
      </c>
    </row>
    <row r="57" spans="1:3" x14ac:dyDescent="0.25">
      <c r="A57" t="s">
        <v>49</v>
      </c>
    </row>
    <row r="58" spans="1:3" x14ac:dyDescent="0.25">
      <c r="A58" t="s">
        <v>50</v>
      </c>
    </row>
    <row r="59" spans="1:3" x14ac:dyDescent="0.25">
      <c r="A59" t="s">
        <v>51</v>
      </c>
    </row>
    <row r="60" spans="1:3" x14ac:dyDescent="0.25">
      <c r="B60" t="s">
        <v>52</v>
      </c>
    </row>
    <row r="61" spans="1:3" x14ac:dyDescent="0.25">
      <c r="B61" t="s">
        <v>53</v>
      </c>
    </row>
    <row r="62" spans="1:3" x14ac:dyDescent="0.25">
      <c r="A62" t="s">
        <v>54</v>
      </c>
    </row>
    <row r="63" spans="1:3" x14ac:dyDescent="0.25">
      <c r="A63" t="s">
        <v>55</v>
      </c>
      <c r="C63" t="s">
        <v>56</v>
      </c>
    </row>
    <row r="64" spans="1:3" x14ac:dyDescent="0.25">
      <c r="A64" t="s">
        <v>57</v>
      </c>
      <c r="C64" t="s">
        <v>58</v>
      </c>
    </row>
    <row r="65" spans="1:2" x14ac:dyDescent="0.25">
      <c r="A65" t="s">
        <v>59</v>
      </c>
    </row>
    <row r="66" spans="1:2" x14ac:dyDescent="0.25">
      <c r="B66" t="s">
        <v>60</v>
      </c>
    </row>
    <row r="68" spans="1:2" x14ac:dyDescent="0.25">
      <c r="A68" t="s">
        <v>61</v>
      </c>
    </row>
    <row r="69" spans="1:2" x14ac:dyDescent="0.25">
      <c r="A69" t="s">
        <v>62</v>
      </c>
    </row>
    <row r="70" spans="1:2" x14ac:dyDescent="0.25">
      <c r="A70" t="s">
        <v>63</v>
      </c>
    </row>
    <row r="71" spans="1:2" x14ac:dyDescent="0.25">
      <c r="A71" t="s">
        <v>64</v>
      </c>
    </row>
    <row r="72" spans="1:2" x14ac:dyDescent="0.25">
      <c r="A72" t="s">
        <v>65</v>
      </c>
    </row>
    <row r="73" spans="1:2" x14ac:dyDescent="0.25">
      <c r="B73" t="s">
        <v>66</v>
      </c>
    </row>
    <row r="74" spans="1:2" x14ac:dyDescent="0.25">
      <c r="B74" t="s">
        <v>67</v>
      </c>
    </row>
    <row r="75" spans="1:2" x14ac:dyDescent="0.25">
      <c r="B75" t="s">
        <v>68</v>
      </c>
    </row>
    <row r="77" spans="1:2" x14ac:dyDescent="0.25">
      <c r="A77" t="s">
        <v>69</v>
      </c>
    </row>
    <row r="78" spans="1:2" x14ac:dyDescent="0.25">
      <c r="A78" t="s">
        <v>70</v>
      </c>
    </row>
    <row r="79" spans="1:2" x14ac:dyDescent="0.25">
      <c r="B79" t="s">
        <v>71</v>
      </c>
    </row>
    <row r="80" spans="1:2" x14ac:dyDescent="0.25">
      <c r="B80" t="s">
        <v>72</v>
      </c>
    </row>
    <row r="81" spans="1:2" x14ac:dyDescent="0.25">
      <c r="B81" t="s">
        <v>73</v>
      </c>
    </row>
    <row r="82" spans="1:2" x14ac:dyDescent="0.25">
      <c r="B82" t="s">
        <v>74</v>
      </c>
    </row>
    <row r="83" spans="1:2" x14ac:dyDescent="0.25">
      <c r="B83" t="s">
        <v>75</v>
      </c>
    </row>
    <row r="84" spans="1:2" x14ac:dyDescent="0.25">
      <c r="A84" t="s">
        <v>76</v>
      </c>
    </row>
    <row r="86" spans="1:2" x14ac:dyDescent="0.25">
      <c r="A86" t="s">
        <v>77</v>
      </c>
    </row>
    <row r="87" spans="1:2" x14ac:dyDescent="0.25">
      <c r="A87" t="s">
        <v>78</v>
      </c>
    </row>
    <row r="88" spans="1:2" x14ac:dyDescent="0.25">
      <c r="A88" t="s">
        <v>79</v>
      </c>
    </row>
    <row r="89" spans="1:2" x14ac:dyDescent="0.25">
      <c r="A89" t="s">
        <v>80</v>
      </c>
    </row>
    <row r="90" spans="1:2" x14ac:dyDescent="0.25">
      <c r="A90" t="s">
        <v>81</v>
      </c>
    </row>
    <row r="91" spans="1:2" x14ac:dyDescent="0.25">
      <c r="B91" t="s">
        <v>82</v>
      </c>
    </row>
    <row r="93" spans="1:2" x14ac:dyDescent="0.25">
      <c r="A93" t="s">
        <v>83</v>
      </c>
    </row>
    <row r="94" spans="1:2" x14ac:dyDescent="0.25">
      <c r="B94" t="s">
        <v>84</v>
      </c>
    </row>
    <row r="95" spans="1:2" x14ac:dyDescent="0.25">
      <c r="B95" t="s">
        <v>85</v>
      </c>
    </row>
    <row r="97" spans="1:2" x14ac:dyDescent="0.25">
      <c r="A97" t="s">
        <v>86</v>
      </c>
    </row>
    <row r="98" spans="1:2" x14ac:dyDescent="0.25">
      <c r="A98" t="s">
        <v>87</v>
      </c>
    </row>
    <row r="99" spans="1:2" x14ac:dyDescent="0.25">
      <c r="A99" t="s">
        <v>88</v>
      </c>
    </row>
    <row r="100" spans="1:2" x14ac:dyDescent="0.25">
      <c r="A100" t="s">
        <v>89</v>
      </c>
    </row>
    <row r="101" spans="1:2" x14ac:dyDescent="0.25">
      <c r="A101" t="s">
        <v>90</v>
      </c>
    </row>
    <row r="103" spans="1:2" x14ac:dyDescent="0.25">
      <c r="A103" t="s">
        <v>91</v>
      </c>
    </row>
    <row r="106" spans="1:2" s="31" customFormat="1" ht="18.75" x14ac:dyDescent="0.3">
      <c r="A106" s="30" t="s">
        <v>92</v>
      </c>
    </row>
    <row r="108" spans="1:2" x14ac:dyDescent="0.25">
      <c r="A108" t="s">
        <v>93</v>
      </c>
    </row>
    <row r="109" spans="1:2" x14ac:dyDescent="0.25">
      <c r="B109" t="s">
        <v>94</v>
      </c>
    </row>
    <row r="110" spans="1:2" x14ac:dyDescent="0.25">
      <c r="B110" t="s">
        <v>95</v>
      </c>
    </row>
    <row r="112" spans="1:2" x14ac:dyDescent="0.25">
      <c r="A112" t="s">
        <v>96</v>
      </c>
    </row>
    <row r="113" spans="1:3" x14ac:dyDescent="0.25">
      <c r="B113" t="s">
        <v>97</v>
      </c>
    </row>
    <row r="114" spans="1:3" x14ac:dyDescent="0.25">
      <c r="C114" t="s">
        <v>98</v>
      </c>
    </row>
    <row r="115" spans="1:3" x14ac:dyDescent="0.25">
      <c r="C115" t="s">
        <v>99</v>
      </c>
    </row>
    <row r="116" spans="1:3" x14ac:dyDescent="0.25">
      <c r="C116" t="s">
        <v>100</v>
      </c>
    </row>
    <row r="117" spans="1:3" x14ac:dyDescent="0.25">
      <c r="C117" t="s">
        <v>101</v>
      </c>
    </row>
    <row r="118" spans="1:3" x14ac:dyDescent="0.25">
      <c r="C118" t="s">
        <v>102</v>
      </c>
    </row>
    <row r="120" spans="1:3" x14ac:dyDescent="0.25">
      <c r="A120" t="s">
        <v>103</v>
      </c>
    </row>
    <row r="121" spans="1:3" x14ac:dyDescent="0.25">
      <c r="B121" t="s">
        <v>104</v>
      </c>
    </row>
    <row r="122" spans="1:3" x14ac:dyDescent="0.25">
      <c r="B122" t="s">
        <v>105</v>
      </c>
    </row>
    <row r="124" spans="1:3" x14ac:dyDescent="0.25">
      <c r="A124" t="s">
        <v>106</v>
      </c>
    </row>
    <row r="125" spans="1:3" x14ac:dyDescent="0.25">
      <c r="B125" t="s">
        <v>107</v>
      </c>
    </row>
    <row r="126" spans="1:3" x14ac:dyDescent="0.25">
      <c r="B126" t="s">
        <v>108</v>
      </c>
    </row>
    <row r="127" spans="1:3" x14ac:dyDescent="0.25">
      <c r="B127" t="s">
        <v>109</v>
      </c>
    </row>
    <row r="128" spans="1:3" x14ac:dyDescent="0.25">
      <c r="B128" t="s">
        <v>110</v>
      </c>
    </row>
    <row r="130" spans="1:3" x14ac:dyDescent="0.25">
      <c r="A130" t="s">
        <v>111</v>
      </c>
    </row>
    <row r="131" spans="1:3" x14ac:dyDescent="0.25">
      <c r="B131" t="s">
        <v>114</v>
      </c>
    </row>
    <row r="132" spans="1:3" x14ac:dyDescent="0.25">
      <c r="C132" t="s">
        <v>112</v>
      </c>
    </row>
    <row r="133" spans="1:3" x14ac:dyDescent="0.25">
      <c r="C133" t="s">
        <v>113</v>
      </c>
    </row>
    <row r="136" spans="1:3" s="31" customFormat="1" ht="18.75" x14ac:dyDescent="0.3">
      <c r="A136" s="30" t="s">
        <v>115</v>
      </c>
    </row>
    <row r="138" spans="1:3" x14ac:dyDescent="0.25">
      <c r="B138" t="s">
        <v>116</v>
      </c>
    </row>
    <row r="139" spans="1:3" x14ac:dyDescent="0.25">
      <c r="B139" t="s">
        <v>117</v>
      </c>
    </row>
    <row r="140" spans="1:3" x14ac:dyDescent="0.25">
      <c r="B140" t="s">
        <v>118</v>
      </c>
    </row>
    <row r="141" spans="1:3" x14ac:dyDescent="0.25">
      <c r="B141" t="s">
        <v>119</v>
      </c>
    </row>
    <row r="143" spans="1:3" x14ac:dyDescent="0.25">
      <c r="A143" t="s">
        <v>120</v>
      </c>
    </row>
    <row r="144" spans="1:3" x14ac:dyDescent="0.25">
      <c r="B144" t="s">
        <v>121</v>
      </c>
    </row>
    <row r="145" spans="1:3" x14ac:dyDescent="0.25">
      <c r="B145" t="s">
        <v>122</v>
      </c>
    </row>
    <row r="148" spans="1:3" s="31" customFormat="1" ht="18.75" x14ac:dyDescent="0.3">
      <c r="A148" s="30" t="s">
        <v>123</v>
      </c>
    </row>
    <row r="150" spans="1:3" x14ac:dyDescent="0.25">
      <c r="B150" t="s">
        <v>124</v>
      </c>
    </row>
    <row r="151" spans="1:3" x14ac:dyDescent="0.25">
      <c r="B151" t="s">
        <v>125</v>
      </c>
    </row>
    <row r="153" spans="1:3" x14ac:dyDescent="0.25">
      <c r="A153" t="s">
        <v>126</v>
      </c>
    </row>
    <row r="154" spans="1:3" x14ac:dyDescent="0.25">
      <c r="B154" t="s">
        <v>127</v>
      </c>
    </row>
    <row r="155" spans="1:3" x14ac:dyDescent="0.25">
      <c r="C155" t="s">
        <v>128</v>
      </c>
    </row>
    <row r="156" spans="1:3" x14ac:dyDescent="0.25">
      <c r="C156" t="s">
        <v>129</v>
      </c>
    </row>
    <row r="157" spans="1:3" x14ac:dyDescent="0.25">
      <c r="C157" t="s">
        <v>130</v>
      </c>
    </row>
    <row r="158" spans="1:3" x14ac:dyDescent="0.25">
      <c r="B158" t="s">
        <v>131</v>
      </c>
    </row>
    <row r="159" spans="1:3" x14ac:dyDescent="0.25">
      <c r="C159" t="s">
        <v>132</v>
      </c>
    </row>
    <row r="160" spans="1:3" x14ac:dyDescent="0.25">
      <c r="C160" t="s">
        <v>133</v>
      </c>
    </row>
    <row r="161" spans="1:3" x14ac:dyDescent="0.25">
      <c r="C161" t="s">
        <v>134</v>
      </c>
    </row>
    <row r="162" spans="1:3" x14ac:dyDescent="0.25">
      <c r="C162" t="s">
        <v>135</v>
      </c>
    </row>
    <row r="163" spans="1:3" x14ac:dyDescent="0.25">
      <c r="C163" t="s">
        <v>136</v>
      </c>
    </row>
    <row r="165" spans="1:3" x14ac:dyDescent="0.25">
      <c r="A165" t="s">
        <v>137</v>
      </c>
    </row>
    <row r="166" spans="1:3" x14ac:dyDescent="0.25">
      <c r="B166" t="s">
        <v>138</v>
      </c>
    </row>
    <row r="167" spans="1:3" x14ac:dyDescent="0.25">
      <c r="B167" t="s">
        <v>139</v>
      </c>
    </row>
    <row r="168" spans="1:3" x14ac:dyDescent="0.25">
      <c r="B168" t="s">
        <v>140</v>
      </c>
    </row>
    <row r="169" spans="1:3" x14ac:dyDescent="0.25">
      <c r="B169" t="s">
        <v>141</v>
      </c>
    </row>
    <row r="170" spans="1:3" x14ac:dyDescent="0.25">
      <c r="B170" t="s">
        <v>142</v>
      </c>
    </row>
    <row r="171" spans="1:3" x14ac:dyDescent="0.25">
      <c r="B171" t="s">
        <v>143</v>
      </c>
    </row>
    <row r="172" spans="1:3" x14ac:dyDescent="0.25">
      <c r="B172" t="s">
        <v>144</v>
      </c>
    </row>
    <row r="173" spans="1:3" x14ac:dyDescent="0.25">
      <c r="B173" t="s">
        <v>145</v>
      </c>
    </row>
    <row r="175" spans="1:3" x14ac:dyDescent="0.25">
      <c r="A175" t="s">
        <v>146</v>
      </c>
    </row>
    <row r="177" spans="1:3" x14ac:dyDescent="0.25">
      <c r="A177" t="s">
        <v>147</v>
      </c>
    </row>
    <row r="178" spans="1:3" x14ac:dyDescent="0.25">
      <c r="A178" t="s">
        <v>148</v>
      </c>
    </row>
    <row r="179" spans="1:3" x14ac:dyDescent="0.25">
      <c r="A179" t="s">
        <v>149</v>
      </c>
    </row>
    <row r="180" spans="1:3" x14ac:dyDescent="0.25">
      <c r="A180" t="s">
        <v>150</v>
      </c>
    </row>
    <row r="181" spans="1:3" x14ac:dyDescent="0.25">
      <c r="A181" t="s">
        <v>151</v>
      </c>
    </row>
    <row r="183" spans="1:3" x14ac:dyDescent="0.25">
      <c r="A183" t="s">
        <v>152</v>
      </c>
    </row>
    <row r="187" spans="1:3" s="31" customFormat="1" ht="18.75" x14ac:dyDescent="0.3">
      <c r="A187" s="30" t="s">
        <v>153</v>
      </c>
      <c r="B187" s="30"/>
      <c r="C187" s="30"/>
    </row>
    <row r="189" spans="1:3" x14ac:dyDescent="0.25">
      <c r="A189" t="s">
        <v>154</v>
      </c>
    </row>
    <row r="190" spans="1:3" x14ac:dyDescent="0.25">
      <c r="B190" t="s">
        <v>155</v>
      </c>
    </row>
    <row r="191" spans="1:3" x14ac:dyDescent="0.25">
      <c r="B191" t="s">
        <v>156</v>
      </c>
    </row>
    <row r="192" spans="1:3" x14ac:dyDescent="0.25">
      <c r="B192" t="s">
        <v>157</v>
      </c>
    </row>
    <row r="193" spans="1:2" x14ac:dyDescent="0.25">
      <c r="B193" t="s">
        <v>158</v>
      </c>
    </row>
    <row r="194" spans="1:2" x14ac:dyDescent="0.25">
      <c r="B194" t="s">
        <v>159</v>
      </c>
    </row>
    <row r="196" spans="1:2" x14ac:dyDescent="0.25">
      <c r="A196" t="s">
        <v>160</v>
      </c>
    </row>
    <row r="197" spans="1:2" x14ac:dyDescent="0.25">
      <c r="B197" t="s">
        <v>161</v>
      </c>
    </row>
    <row r="198" spans="1:2" x14ac:dyDescent="0.25">
      <c r="B198" t="s">
        <v>162</v>
      </c>
    </row>
    <row r="199" spans="1:2" x14ac:dyDescent="0.25">
      <c r="B199" t="s">
        <v>163</v>
      </c>
    </row>
    <row r="200" spans="1:2" x14ac:dyDescent="0.25">
      <c r="B200" t="s">
        <v>164</v>
      </c>
    </row>
    <row r="201" spans="1:2" x14ac:dyDescent="0.25">
      <c r="B201" t="s">
        <v>165</v>
      </c>
    </row>
    <row r="202" spans="1:2" x14ac:dyDescent="0.25">
      <c r="B202" t="s">
        <v>166</v>
      </c>
    </row>
    <row r="203" spans="1:2" x14ac:dyDescent="0.25">
      <c r="A203" t="s">
        <v>167</v>
      </c>
    </row>
    <row r="204" spans="1:2" x14ac:dyDescent="0.25">
      <c r="A204" t="s">
        <v>168</v>
      </c>
    </row>
    <row r="205" spans="1:2" x14ac:dyDescent="0.25">
      <c r="A205" t="s">
        <v>169</v>
      </c>
    </row>
    <row r="207" spans="1:2" x14ac:dyDescent="0.25">
      <c r="A207" t="s">
        <v>170</v>
      </c>
    </row>
    <row r="208" spans="1:2" x14ac:dyDescent="0.25">
      <c r="A208" t="s">
        <v>171</v>
      </c>
    </row>
    <row r="209" spans="1:1" x14ac:dyDescent="0.25">
      <c r="A209" t="s">
        <v>172</v>
      </c>
    </row>
    <row r="212" spans="1:1" s="32" customFormat="1" ht="18.75" x14ac:dyDescent="0.3">
      <c r="A212" s="32" t="s">
        <v>173</v>
      </c>
    </row>
    <row r="214" spans="1:1" x14ac:dyDescent="0.25">
      <c r="A214" t="s">
        <v>174</v>
      </c>
    </row>
    <row r="215" spans="1:1" x14ac:dyDescent="0.25">
      <c r="A215" t="s">
        <v>175</v>
      </c>
    </row>
    <row r="216" spans="1:1" x14ac:dyDescent="0.25">
      <c r="A216" s="1" t="s">
        <v>176</v>
      </c>
    </row>
    <row r="217" spans="1:1" x14ac:dyDescent="0.25">
      <c r="A217" s="1" t="s">
        <v>177</v>
      </c>
    </row>
    <row r="218" spans="1:1" x14ac:dyDescent="0.25">
      <c r="A218" s="1" t="s">
        <v>178</v>
      </c>
    </row>
    <row r="219" spans="1:1" x14ac:dyDescent="0.25">
      <c r="A219" t="s">
        <v>179</v>
      </c>
    </row>
    <row r="220" spans="1:1" x14ac:dyDescent="0.25">
      <c r="A220" t="s">
        <v>180</v>
      </c>
    </row>
    <row r="221" spans="1:1" x14ac:dyDescent="0.25">
      <c r="A221" t="s">
        <v>181</v>
      </c>
    </row>
    <row r="222" spans="1:1" x14ac:dyDescent="0.25">
      <c r="A222" t="s">
        <v>182</v>
      </c>
    </row>
    <row r="223" spans="1:1" x14ac:dyDescent="0.25">
      <c r="A223" t="s">
        <v>183</v>
      </c>
    </row>
    <row r="224" spans="1:1" x14ac:dyDescent="0.25">
      <c r="A224" t="s">
        <v>184</v>
      </c>
    </row>
    <row r="251" spans="1:7" s="31" customFormat="1" ht="18.75" x14ac:dyDescent="0.3">
      <c r="A251" s="30" t="s">
        <v>185</v>
      </c>
    </row>
    <row r="253" spans="1:7" x14ac:dyDescent="0.25">
      <c r="A253" t="s">
        <v>186</v>
      </c>
      <c r="B253" t="s">
        <v>187</v>
      </c>
      <c r="C253" t="s">
        <v>188</v>
      </c>
      <c r="D253" t="s">
        <v>189</v>
      </c>
      <c r="G253" t="s">
        <v>190</v>
      </c>
    </row>
    <row r="254" spans="1:7" x14ac:dyDescent="0.25">
      <c r="A254">
        <v>39200</v>
      </c>
    </row>
    <row r="255" spans="1:7" x14ac:dyDescent="0.25">
      <c r="A255">
        <v>21400</v>
      </c>
    </row>
    <row r="256" spans="1:7" x14ac:dyDescent="0.25">
      <c r="A256">
        <v>28600</v>
      </c>
    </row>
    <row r="257" spans="1:1" x14ac:dyDescent="0.25">
      <c r="A257">
        <v>23200</v>
      </c>
    </row>
    <row r="258" spans="1:1" x14ac:dyDescent="0.25">
      <c r="A258">
        <v>20200</v>
      </c>
    </row>
    <row r="259" spans="1:1" x14ac:dyDescent="0.25">
      <c r="A259">
        <v>22800</v>
      </c>
    </row>
    <row r="260" spans="1:1" x14ac:dyDescent="0.25">
      <c r="A260">
        <v>21000</v>
      </c>
    </row>
    <row r="261" spans="1:1" x14ac:dyDescent="0.25">
      <c r="A261">
        <v>27400</v>
      </c>
    </row>
    <row r="262" spans="1:1" x14ac:dyDescent="0.25">
      <c r="A262">
        <v>31700</v>
      </c>
    </row>
    <row r="263" spans="1:1" x14ac:dyDescent="0.25">
      <c r="A263">
        <v>35200</v>
      </c>
    </row>
    <row r="264" spans="1:1" x14ac:dyDescent="0.25">
      <c r="A264">
        <v>35100</v>
      </c>
    </row>
    <row r="265" spans="1:1" x14ac:dyDescent="0.25">
      <c r="A265">
        <v>35700</v>
      </c>
    </row>
    <row r="266" spans="1:1" x14ac:dyDescent="0.25">
      <c r="A266">
        <v>29700</v>
      </c>
    </row>
    <row r="267" spans="1:1" x14ac:dyDescent="0.25">
      <c r="A267">
        <v>27800</v>
      </c>
    </row>
    <row r="268" spans="1:1" x14ac:dyDescent="0.25">
      <c r="A268">
        <v>34200</v>
      </c>
    </row>
    <row r="269" spans="1:1" x14ac:dyDescent="0.25">
      <c r="A269">
        <v>37400</v>
      </c>
    </row>
    <row r="270" spans="1:1" x14ac:dyDescent="0.25">
      <c r="A270">
        <v>34200</v>
      </c>
    </row>
    <row r="271" spans="1:1" x14ac:dyDescent="0.25">
      <c r="A271">
        <v>38100</v>
      </c>
    </row>
    <row r="272" spans="1:1" x14ac:dyDescent="0.25">
      <c r="A272">
        <v>39900</v>
      </c>
    </row>
    <row r="273" spans="1:10" x14ac:dyDescent="0.25">
      <c r="A273">
        <v>33700</v>
      </c>
    </row>
    <row r="274" spans="1:10" x14ac:dyDescent="0.25">
      <c r="A274">
        <v>28200</v>
      </c>
    </row>
    <row r="275" spans="1:10" x14ac:dyDescent="0.25">
      <c r="A275">
        <v>23200</v>
      </c>
    </row>
    <row r="276" spans="1:10" x14ac:dyDescent="0.25">
      <c r="A276">
        <v>27200</v>
      </c>
    </row>
    <row r="277" spans="1:10" x14ac:dyDescent="0.25">
      <c r="A277">
        <v>23800</v>
      </c>
    </row>
    <row r="278" spans="1:10" x14ac:dyDescent="0.25">
      <c r="A278">
        <v>30300</v>
      </c>
    </row>
    <row r="279" spans="1:10" x14ac:dyDescent="0.25">
      <c r="A279">
        <v>33800</v>
      </c>
    </row>
    <row r="280" spans="1:10" x14ac:dyDescent="0.25">
      <c r="A280">
        <v>22000</v>
      </c>
    </row>
    <row r="281" spans="1:10" x14ac:dyDescent="0.25">
      <c r="A281">
        <v>25600</v>
      </c>
    </row>
    <row r="282" spans="1:10" x14ac:dyDescent="0.25">
      <c r="A282">
        <v>39600</v>
      </c>
    </row>
    <row r="283" spans="1:10" x14ac:dyDescent="0.25">
      <c r="A283">
        <v>27000</v>
      </c>
    </row>
    <row r="284" spans="1:10" x14ac:dyDescent="0.25">
      <c r="A284">
        <v>37400</v>
      </c>
    </row>
    <row r="286" spans="1:10" x14ac:dyDescent="0.25">
      <c r="A286" t="s">
        <v>191</v>
      </c>
    </row>
    <row r="288" spans="1:10" x14ac:dyDescent="0.25">
      <c r="B288" s="2">
        <v>1</v>
      </c>
      <c r="C288" s="2">
        <v>2</v>
      </c>
      <c r="D288" s="2">
        <v>3</v>
      </c>
      <c r="E288" s="2">
        <v>4</v>
      </c>
      <c r="F288" s="2">
        <v>5</v>
      </c>
      <c r="G288" s="2">
        <v>6</v>
      </c>
      <c r="H288" s="2">
        <v>7</v>
      </c>
      <c r="I288" s="2">
        <v>8</v>
      </c>
      <c r="J288" s="2">
        <v>9</v>
      </c>
    </row>
    <row r="289" spans="1:1" x14ac:dyDescent="0.25">
      <c r="A289" s="2">
        <v>1</v>
      </c>
    </row>
    <row r="290" spans="1:1" x14ac:dyDescent="0.25">
      <c r="A290" s="2">
        <v>2</v>
      </c>
    </row>
    <row r="291" spans="1:1" x14ac:dyDescent="0.25">
      <c r="A291" s="2">
        <v>3</v>
      </c>
    </row>
    <row r="292" spans="1:1" x14ac:dyDescent="0.25">
      <c r="A292" s="2">
        <v>4</v>
      </c>
    </row>
    <row r="293" spans="1:1" x14ac:dyDescent="0.25">
      <c r="A293" s="2">
        <v>5</v>
      </c>
    </row>
    <row r="294" spans="1:1" x14ac:dyDescent="0.25">
      <c r="A294" s="2">
        <v>6</v>
      </c>
    </row>
    <row r="295" spans="1:1" x14ac:dyDescent="0.25">
      <c r="A295" s="2">
        <v>7</v>
      </c>
    </row>
    <row r="296" spans="1:1" x14ac:dyDescent="0.25">
      <c r="A296" s="2">
        <v>8</v>
      </c>
    </row>
    <row r="297" spans="1:1" x14ac:dyDescent="0.25">
      <c r="A297" s="2">
        <v>9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CCC29-D401-4614-93F2-8304D6B71E12}">
  <sheetPr>
    <tabColor theme="9"/>
  </sheetPr>
  <dimension ref="A1:A21"/>
  <sheetViews>
    <sheetView workbookViewId="0"/>
  </sheetViews>
  <sheetFormatPr defaultRowHeight="15" x14ac:dyDescent="0.25"/>
  <sheetData>
    <row r="1" spans="1:1" s="31" customFormat="1" ht="18.75" x14ac:dyDescent="0.3">
      <c r="A1" s="30" t="s">
        <v>173</v>
      </c>
    </row>
    <row r="19" spans="1:1" x14ac:dyDescent="0.25">
      <c r="A19" s="1"/>
    </row>
    <row r="20" spans="1:1" x14ac:dyDescent="0.25">
      <c r="A20" s="1"/>
    </row>
    <row r="21" spans="1:1" x14ac:dyDescent="0.25">
      <c r="A21" s="1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013706-C44B-4C5E-9E4F-D0D07BE5099D}">
  <sheetPr>
    <tabColor theme="9"/>
  </sheetPr>
  <dimension ref="A1:G113"/>
  <sheetViews>
    <sheetView workbookViewId="0"/>
  </sheetViews>
  <sheetFormatPr defaultRowHeight="15" x14ac:dyDescent="0.25"/>
  <sheetData>
    <row r="1" spans="1:7" s="31" customFormat="1" ht="18.75" x14ac:dyDescent="0.3">
      <c r="A1" s="30" t="s">
        <v>194</v>
      </c>
    </row>
    <row r="3" spans="1:7" x14ac:dyDescent="0.25">
      <c r="A3" t="s">
        <v>195</v>
      </c>
    </row>
    <row r="4" spans="1:7" x14ac:dyDescent="0.25">
      <c r="A4" t="s">
        <v>196</v>
      </c>
    </row>
    <row r="6" spans="1:7" x14ac:dyDescent="0.25">
      <c r="A6" s="4"/>
      <c r="B6" s="5" t="s">
        <v>197</v>
      </c>
      <c r="C6" s="5" t="s">
        <v>198</v>
      </c>
      <c r="D6" s="5" t="s">
        <v>199</v>
      </c>
      <c r="E6" s="5" t="s">
        <v>200</v>
      </c>
      <c r="F6" s="5" t="s">
        <v>201</v>
      </c>
      <c r="G6" s="6" t="s">
        <v>202</v>
      </c>
    </row>
    <row r="7" spans="1:7" x14ac:dyDescent="0.25">
      <c r="A7" s="7" t="s">
        <v>203</v>
      </c>
      <c r="B7" s="4">
        <v>120.34</v>
      </c>
      <c r="C7" s="4">
        <v>23.45</v>
      </c>
      <c r="D7" s="4">
        <v>65.34</v>
      </c>
      <c r="E7" s="4">
        <v>45.67</v>
      </c>
      <c r="F7" s="4">
        <v>56.76</v>
      </c>
      <c r="G7" s="8"/>
    </row>
    <row r="8" spans="1:7" x14ac:dyDescent="0.25">
      <c r="A8" s="7" t="s">
        <v>204</v>
      </c>
      <c r="B8" s="4">
        <v>76.28</v>
      </c>
      <c r="C8" s="4">
        <v>54.87</v>
      </c>
      <c r="D8" s="4">
        <v>98.76</v>
      </c>
      <c r="E8" s="4">
        <v>98.34</v>
      </c>
      <c r="F8" s="4">
        <v>34.229999999999997</v>
      </c>
      <c r="G8" s="8"/>
    </row>
    <row r="9" spans="1:7" x14ac:dyDescent="0.25">
      <c r="A9" s="7" t="s">
        <v>205</v>
      </c>
      <c r="B9" s="4">
        <v>91.79</v>
      </c>
      <c r="C9" s="4">
        <v>34.89</v>
      </c>
      <c r="D9" s="4">
        <v>34.67</v>
      </c>
      <c r="E9" s="4">
        <v>45.75</v>
      </c>
      <c r="F9" s="4">
        <v>76.45</v>
      </c>
      <c r="G9" s="8"/>
    </row>
    <row r="10" spans="1:7" x14ac:dyDescent="0.25">
      <c r="A10" s="7" t="s">
        <v>206</v>
      </c>
      <c r="B10" s="4">
        <v>140.58000000000001</v>
      </c>
      <c r="C10" s="4">
        <v>67.430000000000007</v>
      </c>
      <c r="D10" s="4">
        <v>67.45</v>
      </c>
      <c r="E10" s="4">
        <v>45.67</v>
      </c>
      <c r="F10" s="4">
        <v>34.89</v>
      </c>
      <c r="G10" s="8"/>
    </row>
    <row r="11" spans="1:7" x14ac:dyDescent="0.25">
      <c r="A11" s="7" t="s">
        <v>207</v>
      </c>
      <c r="B11" s="4">
        <v>97.41</v>
      </c>
      <c r="C11" s="4">
        <v>87.32</v>
      </c>
      <c r="D11" s="4">
        <v>89.76</v>
      </c>
      <c r="E11" s="4">
        <v>98.54</v>
      </c>
      <c r="F11" s="4">
        <v>67.540000000000006</v>
      </c>
      <c r="G11" s="8"/>
    </row>
    <row r="12" spans="1:7" x14ac:dyDescent="0.25">
      <c r="A12" s="7" t="s">
        <v>208</v>
      </c>
      <c r="B12" s="4">
        <v>34.28</v>
      </c>
      <c r="C12" s="4">
        <v>98.22</v>
      </c>
      <c r="D12" s="4">
        <v>34.65</v>
      </c>
      <c r="E12" s="4">
        <v>34.78</v>
      </c>
      <c r="F12" s="4">
        <v>67.12</v>
      </c>
      <c r="G12" s="8"/>
    </row>
    <row r="13" spans="1:7" x14ac:dyDescent="0.25">
      <c r="A13" s="9" t="s">
        <v>202</v>
      </c>
      <c r="B13" s="8"/>
      <c r="C13" s="8"/>
      <c r="D13" s="8"/>
      <c r="E13" s="8"/>
      <c r="F13" s="8"/>
      <c r="G13" s="8"/>
    </row>
    <row r="14" spans="1:7" x14ac:dyDescent="0.25">
      <c r="A14" s="9" t="s">
        <v>209</v>
      </c>
      <c r="B14" s="8"/>
      <c r="C14" s="8"/>
      <c r="D14" s="8"/>
      <c r="E14" s="8"/>
      <c r="F14" s="8"/>
      <c r="G14" s="8"/>
    </row>
    <row r="15" spans="1:7" x14ac:dyDescent="0.25">
      <c r="A15" s="9" t="s">
        <v>210</v>
      </c>
      <c r="B15" s="8"/>
      <c r="C15" s="8"/>
      <c r="D15" s="8"/>
      <c r="E15" s="8"/>
      <c r="F15" s="8"/>
      <c r="G15" s="8"/>
    </row>
    <row r="16" spans="1:7" x14ac:dyDescent="0.25">
      <c r="A16" s="9" t="s">
        <v>193</v>
      </c>
      <c r="B16" s="8"/>
      <c r="C16" s="8"/>
      <c r="D16" s="8"/>
      <c r="E16" s="8"/>
      <c r="F16" s="8"/>
      <c r="G16" s="8"/>
    </row>
    <row r="19" spans="1:1" x14ac:dyDescent="0.25">
      <c r="A19" t="s">
        <v>211</v>
      </c>
    </row>
    <row r="35" spans="1:1" x14ac:dyDescent="0.25">
      <c r="A35" t="s">
        <v>212</v>
      </c>
    </row>
    <row r="51" spans="1:1" x14ac:dyDescent="0.25">
      <c r="A51" t="s">
        <v>213</v>
      </c>
    </row>
    <row r="67" spans="1:1" x14ac:dyDescent="0.25">
      <c r="A67" t="s">
        <v>214</v>
      </c>
    </row>
    <row r="113" spans="1:1" x14ac:dyDescent="0.25">
      <c r="A113" t="s">
        <v>215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C4E6C1-F608-4801-BA41-054163CAD8AD}">
  <sheetPr>
    <tabColor theme="9"/>
  </sheetPr>
  <dimension ref="A1:F12"/>
  <sheetViews>
    <sheetView workbookViewId="0"/>
  </sheetViews>
  <sheetFormatPr defaultRowHeight="15" x14ac:dyDescent="0.25"/>
  <sheetData>
    <row r="1" spans="1:6" s="32" customFormat="1" ht="18.75" x14ac:dyDescent="0.3">
      <c r="A1" s="32" t="s">
        <v>482</v>
      </c>
    </row>
    <row r="3" spans="1:6" x14ac:dyDescent="0.25">
      <c r="A3" t="s">
        <v>483</v>
      </c>
    </row>
    <row r="4" spans="1:6" x14ac:dyDescent="0.25">
      <c r="A4" t="s">
        <v>484</v>
      </c>
    </row>
    <row r="6" spans="1:6" x14ac:dyDescent="0.25">
      <c r="A6" s="4"/>
      <c r="B6" s="5" t="s">
        <v>197</v>
      </c>
      <c r="C6" s="5" t="s">
        <v>198</v>
      </c>
      <c r="D6" s="5" t="s">
        <v>199</v>
      </c>
      <c r="E6" s="5" t="s">
        <v>200</v>
      </c>
      <c r="F6" s="5" t="s">
        <v>201</v>
      </c>
    </row>
    <row r="7" spans="1:6" x14ac:dyDescent="0.25">
      <c r="A7" s="7" t="s">
        <v>203</v>
      </c>
      <c r="B7" s="4"/>
      <c r="C7" s="4"/>
      <c r="D7" s="4"/>
      <c r="E7" s="4"/>
      <c r="F7" s="4"/>
    </row>
    <row r="8" spans="1:6" x14ac:dyDescent="0.25">
      <c r="A8" s="7" t="s">
        <v>204</v>
      </c>
      <c r="B8" s="4"/>
      <c r="C8" s="4"/>
      <c r="D8" s="4"/>
      <c r="E8" s="4"/>
      <c r="F8" s="4"/>
    </row>
    <row r="9" spans="1:6" x14ac:dyDescent="0.25">
      <c r="A9" s="7" t="s">
        <v>205</v>
      </c>
      <c r="B9" s="4"/>
      <c r="C9" s="4"/>
      <c r="D9" s="4"/>
      <c r="E9" s="4"/>
      <c r="F9" s="4"/>
    </row>
    <row r="10" spans="1:6" x14ac:dyDescent="0.25">
      <c r="A10" s="7" t="s">
        <v>206</v>
      </c>
      <c r="B10" s="4"/>
      <c r="C10" s="4"/>
      <c r="D10" s="4"/>
      <c r="E10" s="4"/>
      <c r="F10" s="4"/>
    </row>
    <row r="11" spans="1:6" x14ac:dyDescent="0.25">
      <c r="A11" s="7" t="s">
        <v>207</v>
      </c>
      <c r="B11" s="4"/>
      <c r="C11" s="4"/>
      <c r="D11" s="4"/>
      <c r="E11" s="4"/>
      <c r="F11" s="4"/>
    </row>
    <row r="12" spans="1:6" x14ac:dyDescent="0.25">
      <c r="A12" s="7" t="s">
        <v>208</v>
      </c>
      <c r="B12" s="4"/>
      <c r="C12" s="4"/>
      <c r="D12" s="4"/>
      <c r="E12" s="4"/>
      <c r="F12" s="4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D74FE0-5BE0-4526-866F-3996E21900EC}">
  <sheetPr>
    <tabColor theme="9"/>
  </sheetPr>
  <dimension ref="A1:E5"/>
  <sheetViews>
    <sheetView workbookViewId="0"/>
  </sheetViews>
  <sheetFormatPr defaultRowHeight="15" x14ac:dyDescent="0.25"/>
  <sheetData>
    <row r="1" spans="1:5" s="31" customFormat="1" ht="18.75" x14ac:dyDescent="0.3">
      <c r="A1" s="30" t="s">
        <v>216</v>
      </c>
      <c r="B1" s="30"/>
      <c r="C1" s="30"/>
      <c r="E1" s="33"/>
    </row>
    <row r="2" spans="1:5" x14ac:dyDescent="0.25">
      <c r="A2" s="11"/>
      <c r="B2" s="11"/>
      <c r="C2" s="11"/>
      <c r="E2" s="10"/>
    </row>
    <row r="3" spans="1:5" x14ac:dyDescent="0.25">
      <c r="A3" t="s">
        <v>217</v>
      </c>
      <c r="C3" t="s">
        <v>218</v>
      </c>
      <c r="E3" s="10"/>
    </row>
    <row r="4" spans="1:5" x14ac:dyDescent="0.25">
      <c r="E4" s="10"/>
    </row>
    <row r="5" spans="1:5" x14ac:dyDescent="0.25">
      <c r="A5" s="3"/>
      <c r="B5" s="3"/>
      <c r="C5" s="3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7D419F-2DBF-4064-9C12-FA48C7A71F4D}">
  <sheetPr>
    <tabColor theme="9"/>
  </sheetPr>
  <dimension ref="A1:J119"/>
  <sheetViews>
    <sheetView workbookViewId="0"/>
  </sheetViews>
  <sheetFormatPr defaultRowHeight="15" x14ac:dyDescent="0.25"/>
  <sheetData>
    <row r="1" spans="1:5" s="34" customFormat="1" ht="18.75" x14ac:dyDescent="0.3">
      <c r="A1" s="32" t="s">
        <v>263</v>
      </c>
      <c r="B1" s="32"/>
      <c r="D1" s="35"/>
      <c r="E1" s="35"/>
    </row>
    <row r="3" spans="1:5" x14ac:dyDescent="0.25">
      <c r="A3" t="s">
        <v>264</v>
      </c>
    </row>
    <row r="6" spans="1:5" x14ac:dyDescent="0.25">
      <c r="A6" t="s">
        <v>265</v>
      </c>
    </row>
    <row r="26" spans="1:7" s="34" customFormat="1" ht="18.75" x14ac:dyDescent="0.3">
      <c r="A26" s="32" t="s">
        <v>266</v>
      </c>
      <c r="B26" s="32"/>
      <c r="F26" s="35"/>
      <c r="G26" s="35"/>
    </row>
    <row r="28" spans="1:7" x14ac:dyDescent="0.25">
      <c r="A28" t="s">
        <v>264</v>
      </c>
    </row>
    <row r="48" spans="1:9" s="70" customFormat="1" ht="18.75" x14ac:dyDescent="0.3">
      <c r="A48" s="30" t="s">
        <v>260</v>
      </c>
      <c r="B48" s="31"/>
      <c r="C48" s="31"/>
      <c r="D48" s="31"/>
      <c r="E48" s="31"/>
      <c r="F48" s="31"/>
      <c r="G48" s="31"/>
      <c r="H48" s="31"/>
      <c r="I48" s="31"/>
    </row>
    <row r="50" spans="1:1" x14ac:dyDescent="0.25">
      <c r="A50" t="s">
        <v>217</v>
      </c>
    </row>
    <row r="67" spans="1:10" x14ac:dyDescent="0.25">
      <c r="A67" t="s">
        <v>224</v>
      </c>
    </row>
    <row r="69" spans="1:10" x14ac:dyDescent="0.25">
      <c r="A69" s="3" t="s">
        <v>261</v>
      </c>
      <c r="B69" s="3" t="s">
        <v>262</v>
      </c>
    </row>
    <row r="78" spans="1:10" s="70" customFormat="1" ht="18.75" x14ac:dyDescent="0.3">
      <c r="A78" s="30" t="s">
        <v>219</v>
      </c>
      <c r="B78" s="30"/>
      <c r="C78" s="31"/>
      <c r="D78" s="31"/>
      <c r="E78" s="31"/>
      <c r="F78" s="31"/>
      <c r="G78" s="31"/>
      <c r="H78" s="31"/>
      <c r="I78" s="31"/>
      <c r="J78" s="31"/>
    </row>
    <row r="80" spans="1:10" x14ac:dyDescent="0.25">
      <c r="A80" t="s">
        <v>220</v>
      </c>
    </row>
    <row r="81" spans="1:7" x14ac:dyDescent="0.25">
      <c r="A81" t="s">
        <v>221</v>
      </c>
    </row>
    <row r="82" spans="1:7" x14ac:dyDescent="0.25">
      <c r="A82" t="s">
        <v>222</v>
      </c>
      <c r="F82" s="12">
        <v>0.2</v>
      </c>
    </row>
    <row r="83" spans="1:7" x14ac:dyDescent="0.25">
      <c r="A83" t="s">
        <v>223</v>
      </c>
    </row>
    <row r="85" spans="1:7" x14ac:dyDescent="0.25">
      <c r="A85" t="s">
        <v>224</v>
      </c>
    </row>
    <row r="87" spans="1:7" ht="15.75" thickBot="1" x14ac:dyDescent="0.3"/>
    <row r="88" spans="1:7" ht="15.75" thickBot="1" x14ac:dyDescent="0.3">
      <c r="A88" s="13" t="s">
        <v>225</v>
      </c>
      <c r="B88" s="14"/>
      <c r="C88" s="15"/>
      <c r="D88" s="16"/>
    </row>
    <row r="89" spans="1:7" x14ac:dyDescent="0.25">
      <c r="A89" s="3" t="s">
        <v>226</v>
      </c>
      <c r="B89" s="3" t="s">
        <v>227</v>
      </c>
      <c r="C89" s="3" t="s">
        <v>228</v>
      </c>
      <c r="D89" s="3" t="s">
        <v>229</v>
      </c>
    </row>
    <row r="90" spans="1:7" x14ac:dyDescent="0.25">
      <c r="A90" t="s">
        <v>230</v>
      </c>
      <c r="B90">
        <v>3767</v>
      </c>
    </row>
    <row r="91" spans="1:7" x14ac:dyDescent="0.25">
      <c r="A91" t="s">
        <v>231</v>
      </c>
      <c r="B91">
        <v>2050</v>
      </c>
    </row>
    <row r="92" spans="1:7" x14ac:dyDescent="0.25">
      <c r="A92" t="s">
        <v>232</v>
      </c>
      <c r="B92">
        <v>3727</v>
      </c>
      <c r="G92">
        <v>8310</v>
      </c>
    </row>
    <row r="93" spans="1:7" x14ac:dyDescent="0.25">
      <c r="A93" t="s">
        <v>233</v>
      </c>
      <c r="B93">
        <v>2111</v>
      </c>
      <c r="F93" t="s">
        <v>227</v>
      </c>
      <c r="G93">
        <v>11710.76923076923</v>
      </c>
    </row>
    <row r="94" spans="1:7" x14ac:dyDescent="0.25">
      <c r="A94" t="s">
        <v>234</v>
      </c>
      <c r="B94">
        <v>2625</v>
      </c>
      <c r="F94" t="s">
        <v>953</v>
      </c>
      <c r="G94">
        <f>0.2*G93</f>
        <v>2342.1538461538462</v>
      </c>
    </row>
    <row r="95" spans="1:7" x14ac:dyDescent="0.25">
      <c r="A95" t="s">
        <v>235</v>
      </c>
      <c r="B95">
        <v>2569</v>
      </c>
      <c r="F95" t="s">
        <v>954</v>
      </c>
      <c r="G95">
        <f>G93+G94</f>
        <v>14052.923076923076</v>
      </c>
    </row>
    <row r="96" spans="1:7" x14ac:dyDescent="0.25">
      <c r="A96" t="s">
        <v>236</v>
      </c>
      <c r="B96">
        <v>3117</v>
      </c>
      <c r="F96" t="s">
        <v>955</v>
      </c>
      <c r="G96">
        <f>(12*(G93+G94)+G95)/12</f>
        <v>15223.999999999998</v>
      </c>
    </row>
    <row r="97" spans="1:7" x14ac:dyDescent="0.25">
      <c r="A97" t="s">
        <v>237</v>
      </c>
      <c r="B97">
        <v>2842</v>
      </c>
      <c r="F97" t="s">
        <v>956</v>
      </c>
      <c r="G97">
        <v>15224</v>
      </c>
    </row>
    <row r="98" spans="1:7" x14ac:dyDescent="0.25">
      <c r="A98" t="s">
        <v>238</v>
      </c>
      <c r="B98">
        <v>2818</v>
      </c>
    </row>
    <row r="99" spans="1:7" x14ac:dyDescent="0.25">
      <c r="A99" t="s">
        <v>239</v>
      </c>
      <c r="B99">
        <v>3825</v>
      </c>
    </row>
    <row r="100" spans="1:7" x14ac:dyDescent="0.25">
      <c r="A100" t="s">
        <v>240</v>
      </c>
      <c r="B100">
        <v>3944</v>
      </c>
    </row>
    <row r="101" spans="1:7" x14ac:dyDescent="0.25">
      <c r="A101" t="s">
        <v>241</v>
      </c>
      <c r="B101">
        <v>3234</v>
      </c>
    </row>
    <row r="102" spans="1:7" x14ac:dyDescent="0.25">
      <c r="A102" t="s">
        <v>242</v>
      </c>
      <c r="B102">
        <v>2690</v>
      </c>
    </row>
    <row r="103" spans="1:7" x14ac:dyDescent="0.25">
      <c r="A103" t="s">
        <v>243</v>
      </c>
      <c r="B103">
        <v>2195</v>
      </c>
    </row>
    <row r="104" spans="1:7" x14ac:dyDescent="0.25">
      <c r="A104" t="s">
        <v>244</v>
      </c>
      <c r="B104">
        <v>2241</v>
      </c>
    </row>
    <row r="105" spans="1:7" x14ac:dyDescent="0.25">
      <c r="A105" t="s">
        <v>245</v>
      </c>
      <c r="B105">
        <v>2788</v>
      </c>
    </row>
    <row r="106" spans="1:7" x14ac:dyDescent="0.25">
      <c r="A106" t="s">
        <v>246</v>
      </c>
      <c r="B106">
        <v>3041</v>
      </c>
    </row>
    <row r="107" spans="1:7" x14ac:dyDescent="0.25">
      <c r="A107" t="s">
        <v>247</v>
      </c>
      <c r="B107">
        <v>3250</v>
      </c>
    </row>
    <row r="108" spans="1:7" x14ac:dyDescent="0.25">
      <c r="A108" t="s">
        <v>248</v>
      </c>
      <c r="B108">
        <v>3375</v>
      </c>
    </row>
    <row r="109" spans="1:7" x14ac:dyDescent="0.25">
      <c r="A109" t="s">
        <v>249</v>
      </c>
      <c r="B109">
        <v>3042</v>
      </c>
    </row>
    <row r="110" spans="1:7" x14ac:dyDescent="0.25">
      <c r="A110" t="s">
        <v>250</v>
      </c>
      <c r="B110">
        <v>3946</v>
      </c>
    </row>
    <row r="111" spans="1:7" x14ac:dyDescent="0.25">
      <c r="A111" t="s">
        <v>251</v>
      </c>
      <c r="B111">
        <v>2456</v>
      </c>
    </row>
    <row r="112" spans="1:7" x14ac:dyDescent="0.25">
      <c r="A112" t="s">
        <v>252</v>
      </c>
      <c r="B112">
        <v>3013</v>
      </c>
    </row>
    <row r="113" spans="1:2" x14ac:dyDescent="0.25">
      <c r="A113" t="s">
        <v>253</v>
      </c>
      <c r="B113">
        <v>3526</v>
      </c>
    </row>
    <row r="114" spans="1:2" x14ac:dyDescent="0.25">
      <c r="A114" t="s">
        <v>254</v>
      </c>
      <c r="B114">
        <v>2847</v>
      </c>
    </row>
    <row r="115" spans="1:2" x14ac:dyDescent="0.25">
      <c r="A115" t="s">
        <v>255</v>
      </c>
      <c r="B115">
        <v>2873</v>
      </c>
    </row>
    <row r="116" spans="1:2" x14ac:dyDescent="0.25">
      <c r="A116" t="s">
        <v>256</v>
      </c>
      <c r="B116">
        <v>2805</v>
      </c>
    </row>
    <row r="117" spans="1:2" x14ac:dyDescent="0.25">
      <c r="A117" t="s">
        <v>257</v>
      </c>
      <c r="B117">
        <v>2946</v>
      </c>
    </row>
    <row r="118" spans="1:2" x14ac:dyDescent="0.25">
      <c r="A118" t="s">
        <v>258</v>
      </c>
      <c r="B118">
        <v>3687</v>
      </c>
    </row>
    <row r="119" spans="1:2" x14ac:dyDescent="0.25">
      <c r="A119" t="s">
        <v>259</v>
      </c>
      <c r="B119">
        <v>3210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B7051E-45E2-436D-A0BB-C57EFE007C87}">
  <sheetPr>
    <tabColor theme="9"/>
  </sheetPr>
  <dimension ref="A1:I192"/>
  <sheetViews>
    <sheetView workbookViewId="0"/>
  </sheetViews>
  <sheetFormatPr defaultRowHeight="15" x14ac:dyDescent="0.25"/>
  <sheetData>
    <row r="1" spans="1:3" s="67" customFormat="1" ht="18.75" x14ac:dyDescent="0.3">
      <c r="A1" s="67" t="s">
        <v>698</v>
      </c>
    </row>
    <row r="3" spans="1:3" x14ac:dyDescent="0.25">
      <c r="A3" s="68" t="s">
        <v>933</v>
      </c>
      <c r="B3" s="68"/>
      <c r="C3" s="66"/>
    </row>
    <row r="5" spans="1:3" x14ac:dyDescent="0.25">
      <c r="A5" s="66"/>
      <c r="B5" s="66"/>
      <c r="C5" s="66"/>
    </row>
    <row r="6" spans="1:3" x14ac:dyDescent="0.25">
      <c r="A6" s="66"/>
      <c r="B6" s="66"/>
      <c r="C6" s="66"/>
    </row>
    <row r="7" spans="1:3" x14ac:dyDescent="0.25">
      <c r="A7" s="66"/>
      <c r="B7" s="66"/>
      <c r="C7" s="66"/>
    </row>
    <row r="8" spans="1:3" x14ac:dyDescent="0.25">
      <c r="A8" s="66"/>
      <c r="B8" s="66"/>
      <c r="C8" s="66"/>
    </row>
    <row r="9" spans="1:3" x14ac:dyDescent="0.25">
      <c r="A9" s="66"/>
      <c r="B9" s="66"/>
      <c r="C9" s="66"/>
    </row>
    <row r="10" spans="1:3" x14ac:dyDescent="0.25">
      <c r="A10" s="66"/>
      <c r="B10" s="66"/>
      <c r="C10" s="66"/>
    </row>
    <row r="11" spans="1:3" x14ac:dyDescent="0.25">
      <c r="A11" s="66"/>
      <c r="B11" s="66"/>
      <c r="C11" s="66"/>
    </row>
    <row r="12" spans="1:3" x14ac:dyDescent="0.25">
      <c r="A12" s="66"/>
      <c r="B12" s="66"/>
      <c r="C12" s="66"/>
    </row>
    <row r="13" spans="1:3" x14ac:dyDescent="0.25">
      <c r="A13" s="66"/>
      <c r="B13" s="66"/>
      <c r="C13" s="66"/>
    </row>
    <row r="14" spans="1:3" x14ac:dyDescent="0.25">
      <c r="A14" s="66"/>
      <c r="B14" s="66"/>
      <c r="C14" s="66"/>
    </row>
    <row r="15" spans="1:3" x14ac:dyDescent="0.25">
      <c r="A15" s="66"/>
      <c r="B15" s="66"/>
      <c r="C15" s="66"/>
    </row>
    <row r="16" spans="1:3" x14ac:dyDescent="0.25">
      <c r="A16" s="66"/>
      <c r="B16" s="66"/>
      <c r="C16" s="66"/>
    </row>
    <row r="19" spans="1:3" x14ac:dyDescent="0.25">
      <c r="A19" s="68" t="s">
        <v>934</v>
      </c>
      <c r="B19" s="68"/>
      <c r="C19" s="66"/>
    </row>
    <row r="21" spans="1:3" x14ac:dyDescent="0.25">
      <c r="A21" s="66"/>
      <c r="B21" s="66"/>
      <c r="C21" s="66"/>
    </row>
    <row r="22" spans="1:3" x14ac:dyDescent="0.25">
      <c r="A22" s="66"/>
      <c r="B22" s="66"/>
      <c r="C22" s="66"/>
    </row>
    <row r="23" spans="1:3" x14ac:dyDescent="0.25">
      <c r="A23" s="66"/>
      <c r="B23" s="66"/>
      <c r="C23" s="66"/>
    </row>
    <row r="24" spans="1:3" x14ac:dyDescent="0.25">
      <c r="A24" s="66"/>
      <c r="B24" s="66"/>
      <c r="C24" s="66"/>
    </row>
    <row r="25" spans="1:3" x14ac:dyDescent="0.25">
      <c r="A25" s="66"/>
      <c r="B25" s="66"/>
      <c r="C25" s="66"/>
    </row>
    <row r="26" spans="1:3" x14ac:dyDescent="0.25">
      <c r="A26" s="66"/>
      <c r="B26" s="66"/>
      <c r="C26" s="66"/>
    </row>
    <row r="27" spans="1:3" x14ac:dyDescent="0.25">
      <c r="A27" s="66"/>
      <c r="B27" s="66"/>
      <c r="C27" s="66"/>
    </row>
    <row r="28" spans="1:3" x14ac:dyDescent="0.25">
      <c r="A28" s="66"/>
      <c r="B28" s="66"/>
      <c r="C28" s="66"/>
    </row>
    <row r="29" spans="1:3" x14ac:dyDescent="0.25">
      <c r="A29" s="66"/>
      <c r="B29" s="66"/>
      <c r="C29" s="66"/>
    </row>
    <row r="30" spans="1:3" x14ac:dyDescent="0.25">
      <c r="A30" s="66"/>
      <c r="B30" s="66"/>
      <c r="C30" s="66"/>
    </row>
    <row r="31" spans="1:3" x14ac:dyDescent="0.25">
      <c r="A31" s="66"/>
      <c r="B31" s="66"/>
      <c r="C31" s="66"/>
    </row>
    <row r="34" spans="1:3" x14ac:dyDescent="0.25">
      <c r="A34" s="68" t="s">
        <v>935</v>
      </c>
      <c r="B34" s="68"/>
      <c r="C34" s="68"/>
    </row>
    <row r="36" spans="1:3" x14ac:dyDescent="0.25">
      <c r="A36" s="66"/>
      <c r="B36" s="66"/>
      <c r="C36" s="66"/>
    </row>
    <row r="37" spans="1:3" x14ac:dyDescent="0.25">
      <c r="A37" s="66"/>
      <c r="B37" s="66"/>
      <c r="C37" s="66"/>
    </row>
    <row r="38" spans="1:3" x14ac:dyDescent="0.25">
      <c r="A38" s="66"/>
      <c r="B38" s="66"/>
      <c r="C38" s="66"/>
    </row>
    <row r="39" spans="1:3" x14ac:dyDescent="0.25">
      <c r="A39" s="66"/>
      <c r="B39" s="66"/>
      <c r="C39" s="66"/>
    </row>
    <row r="40" spans="1:3" x14ac:dyDescent="0.25">
      <c r="A40" s="66"/>
      <c r="B40" s="66"/>
      <c r="C40" s="66"/>
    </row>
    <row r="41" spans="1:3" x14ac:dyDescent="0.25">
      <c r="A41" s="66"/>
      <c r="B41" s="66"/>
      <c r="C41" s="66"/>
    </row>
    <row r="42" spans="1:3" x14ac:dyDescent="0.25">
      <c r="A42" s="66"/>
      <c r="B42" s="66"/>
      <c r="C42" s="66"/>
    </row>
    <row r="43" spans="1:3" x14ac:dyDescent="0.25">
      <c r="A43" s="66"/>
      <c r="B43" s="66"/>
      <c r="C43" s="66"/>
    </row>
    <row r="44" spans="1:3" x14ac:dyDescent="0.25">
      <c r="A44" s="66"/>
      <c r="B44" s="66"/>
      <c r="C44" s="66"/>
    </row>
    <row r="45" spans="1:3" x14ac:dyDescent="0.25">
      <c r="A45" s="66"/>
      <c r="B45" s="66"/>
      <c r="C45" s="66"/>
    </row>
    <row r="46" spans="1:3" x14ac:dyDescent="0.25">
      <c r="A46" s="66"/>
      <c r="B46" s="66"/>
      <c r="C46" s="66"/>
    </row>
    <row r="47" spans="1:3" x14ac:dyDescent="0.25">
      <c r="A47" s="66"/>
      <c r="B47" s="66"/>
      <c r="C47" s="66"/>
    </row>
    <row r="50" spans="1:3" x14ac:dyDescent="0.25">
      <c r="A50" s="68" t="s">
        <v>936</v>
      </c>
      <c r="B50" s="68"/>
      <c r="C50" s="68"/>
    </row>
    <row r="52" spans="1:3" x14ac:dyDescent="0.25">
      <c r="A52" s="66"/>
      <c r="B52" s="66"/>
      <c r="C52" s="66"/>
    </row>
    <row r="53" spans="1:3" x14ac:dyDescent="0.25">
      <c r="A53" s="66"/>
      <c r="B53" s="66"/>
      <c r="C53" s="66"/>
    </row>
    <row r="54" spans="1:3" x14ac:dyDescent="0.25">
      <c r="A54" s="66"/>
      <c r="B54" s="66"/>
      <c r="C54" s="66"/>
    </row>
    <row r="55" spans="1:3" x14ac:dyDescent="0.25">
      <c r="A55" s="66"/>
      <c r="B55" s="66"/>
      <c r="C55" s="66"/>
    </row>
    <row r="56" spans="1:3" x14ac:dyDescent="0.25">
      <c r="A56" s="66"/>
      <c r="B56" s="66"/>
      <c r="C56" s="66"/>
    </row>
    <row r="57" spans="1:3" x14ac:dyDescent="0.25">
      <c r="A57" s="66"/>
      <c r="B57" s="66"/>
      <c r="C57" s="66"/>
    </row>
    <row r="58" spans="1:3" x14ac:dyDescent="0.25">
      <c r="A58" s="66"/>
      <c r="B58" s="66"/>
      <c r="C58" s="66"/>
    </row>
    <row r="59" spans="1:3" x14ac:dyDescent="0.25">
      <c r="A59" s="66"/>
      <c r="B59" s="66"/>
      <c r="C59" s="66"/>
    </row>
    <row r="60" spans="1:3" x14ac:dyDescent="0.25">
      <c r="A60" s="66"/>
      <c r="B60" s="66"/>
      <c r="C60" s="66"/>
    </row>
    <row r="61" spans="1:3" x14ac:dyDescent="0.25">
      <c r="A61" s="66"/>
      <c r="B61" s="66"/>
      <c r="C61" s="66"/>
    </row>
    <row r="62" spans="1:3" x14ac:dyDescent="0.25">
      <c r="A62" s="66"/>
      <c r="B62" s="66"/>
      <c r="C62" s="66"/>
    </row>
    <row r="63" spans="1:3" x14ac:dyDescent="0.25">
      <c r="A63" s="66"/>
      <c r="B63" s="66"/>
      <c r="C63" s="66"/>
    </row>
    <row r="67" spans="1:5" s="31" customFormat="1" ht="18.75" x14ac:dyDescent="0.3">
      <c r="A67" s="30" t="s">
        <v>909</v>
      </c>
    </row>
    <row r="72" spans="1:5" x14ac:dyDescent="0.25">
      <c r="D72" s="51" t="s">
        <v>910</v>
      </c>
      <c r="E72">
        <f>EXP(1)-1</f>
        <v>1.7182818284590451</v>
      </c>
    </row>
    <row r="88" spans="1:1" s="67" customFormat="1" ht="18.75" x14ac:dyDescent="0.3">
      <c r="A88" s="67" t="s">
        <v>911</v>
      </c>
    </row>
    <row r="110" spans="1:4" x14ac:dyDescent="0.25">
      <c r="A110" s="3"/>
      <c r="B110" s="3"/>
      <c r="C110" s="3"/>
      <c r="D110" s="3"/>
    </row>
    <row r="112" spans="1:4" s="67" customFormat="1" ht="18.75" x14ac:dyDescent="0.3">
      <c r="A112" s="67" t="s">
        <v>912</v>
      </c>
    </row>
    <row r="118" spans="1:7" x14ac:dyDescent="0.25">
      <c r="A118" t="s">
        <v>913</v>
      </c>
    </row>
    <row r="125" spans="1:7" x14ac:dyDescent="0.25">
      <c r="D125" s="3"/>
      <c r="E125" s="3"/>
      <c r="F125" s="3"/>
      <c r="G125" s="3"/>
    </row>
    <row r="133" spans="1:1" s="32" customFormat="1" ht="18.75" x14ac:dyDescent="0.3">
      <c r="A133" s="32" t="s">
        <v>914</v>
      </c>
    </row>
    <row r="158" spans="1:1" s="70" customFormat="1" ht="18.75" x14ac:dyDescent="0.3">
      <c r="A158" s="67" t="s">
        <v>915</v>
      </c>
    </row>
    <row r="161" spans="5:9" x14ac:dyDescent="0.25">
      <c r="H161" s="3"/>
      <c r="I161" s="3"/>
    </row>
    <row r="169" spans="5:9" x14ac:dyDescent="0.25">
      <c r="E169" s="3"/>
      <c r="F169" s="3"/>
      <c r="G169" s="3"/>
    </row>
    <row r="178" spans="1:9" s="32" customFormat="1" ht="18.75" x14ac:dyDescent="0.3">
      <c r="A178" s="32" t="s">
        <v>916</v>
      </c>
    </row>
    <row r="192" spans="1:9" x14ac:dyDescent="0.25">
      <c r="E192" s="3"/>
      <c r="F192" s="3"/>
      <c r="G192" s="3"/>
      <c r="H192" s="3"/>
      <c r="I192" s="3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28</vt:i4>
      </vt:variant>
      <vt:variant>
        <vt:lpstr>Nazwane zakresy</vt:lpstr>
      </vt:variant>
      <vt:variant>
        <vt:i4>4</vt:i4>
      </vt:variant>
    </vt:vector>
  </HeadingPairs>
  <TitlesOfParts>
    <vt:vector size="32" baseType="lpstr">
      <vt:lpstr>Spis</vt:lpstr>
      <vt:lpstr>Spr</vt:lpstr>
      <vt:lpstr>0</vt:lpstr>
      <vt:lpstr>Obl</vt:lpstr>
      <vt:lpstr>Wykr</vt:lpstr>
      <vt:lpstr>Nowy</vt:lpstr>
      <vt:lpstr>Uniw</vt:lpstr>
      <vt:lpstr>Solver</vt:lpstr>
      <vt:lpstr>Iter</vt:lpstr>
      <vt:lpstr>T1</vt:lpstr>
      <vt:lpstr>Jeżeli-T</vt:lpstr>
      <vt:lpstr>T2</vt:lpstr>
      <vt:lpstr>Układ</vt:lpstr>
      <vt:lpstr>Częstość</vt:lpstr>
      <vt:lpstr>T3</vt:lpstr>
      <vt:lpstr>Baza</vt:lpstr>
      <vt:lpstr>FZ-T</vt:lpstr>
      <vt:lpstr>FZ-F</vt:lpstr>
      <vt:lpstr>FBD</vt:lpstr>
      <vt:lpstr>PL</vt:lpstr>
      <vt:lpstr>Trend</vt:lpstr>
      <vt:lpstr>Wyszukaj</vt:lpstr>
      <vt:lpstr>Tekst</vt:lpstr>
      <vt:lpstr>Data</vt:lpstr>
      <vt:lpstr>Czas</vt:lpstr>
      <vt:lpstr>Fin</vt:lpstr>
      <vt:lpstr>LiSu</vt:lpstr>
      <vt:lpstr>Stat</vt:lpstr>
      <vt:lpstr>'FZ-F'!Kryteria</vt:lpstr>
      <vt:lpstr>'FZ-T'!Kryteria</vt:lpstr>
      <vt:lpstr>'FZ-F'!Wybieranie</vt:lpstr>
      <vt:lpstr>'FZ-T'!Wybieranie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RoG</dc:creator>
  <cp:lastModifiedBy>Robert Gajewski</cp:lastModifiedBy>
  <dcterms:created xsi:type="dcterms:W3CDTF">2016-10-23T16:49:27Z</dcterms:created>
  <dcterms:modified xsi:type="dcterms:W3CDTF">2023-11-12T20:49:55Z</dcterms:modified>
</cp:coreProperties>
</file>